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4" activeTab="24"/>
  </bookViews>
  <sheets>
    <sheet name="nota 1" sheetId="1" r:id="rId1"/>
    <sheet name="nota 2" sheetId="2" r:id="rId2"/>
    <sheet name="nota 3" sheetId="3" r:id="rId3"/>
    <sheet name="nota 4-7" sheetId="4" r:id="rId4"/>
    <sheet name="nota 8-9" sheetId="5" r:id="rId5"/>
    <sheet name="nota 10-12" sheetId="6" r:id="rId6"/>
    <sheet name="nota 13-14" sheetId="7" r:id="rId7"/>
    <sheet name="nota 15" sheetId="8" r:id="rId8"/>
    <sheet name="nota 16" sheetId="9" r:id="rId9"/>
    <sheet name="nota 17" sheetId="10" r:id="rId10"/>
    <sheet name="nota 18-19" sheetId="11" r:id="rId11"/>
    <sheet name="20-21" sheetId="12" r:id="rId12"/>
    <sheet name="nota 22-23" sheetId="13" r:id="rId13"/>
    <sheet name="nota 24-25" sheetId="14" r:id="rId14"/>
    <sheet name="nota 26-27" sheetId="15" r:id="rId15"/>
    <sheet name="nota 28-30" sheetId="16" r:id="rId16"/>
    <sheet name="nota 31" sheetId="17" r:id="rId17"/>
    <sheet name="nota 32-34" sheetId="18" r:id="rId18"/>
    <sheet name="nota 35-36" sheetId="19" r:id="rId19"/>
    <sheet name="nota 37-38" sheetId="20" r:id="rId20"/>
    <sheet name="nota 39-41" sheetId="21" r:id="rId21"/>
    <sheet name="nota 42-44" sheetId="22" r:id="rId22"/>
    <sheet name="nota 45" sheetId="23" r:id="rId23"/>
    <sheet name="8-9" sheetId="24" r:id="rId24"/>
    <sheet name="nota 46-47" sheetId="25" r:id="rId25"/>
    <sheet name="nota 48-49" sheetId="26" r:id="rId26"/>
    <sheet name="Arkusz1" sheetId="27" r:id="rId27"/>
  </sheets>
  <definedNames>
    <definedName name="_xlnm.Print_Area" localSheetId="11">'20-21'!$A$1:$F$24</definedName>
    <definedName name="_xlnm.Print_Area" localSheetId="23">'8-9'!$A$1:$K$20</definedName>
    <definedName name="_xlnm.Print_Area" localSheetId="0">'nota 1'!$A$1:$L$37</definedName>
    <definedName name="_xlnm.Print_Area" localSheetId="5">'nota 10-12'!$A$1:$F$46</definedName>
    <definedName name="_xlnm.Print_Area" localSheetId="6">'nota 13-14'!$A$1:$D$30</definedName>
    <definedName name="_xlnm.Print_Area" localSheetId="10">'nota 18-19'!$A$1:$E$34</definedName>
    <definedName name="_xlnm.Print_Area" localSheetId="13">'nota 24-25'!$A$1:$G$27</definedName>
    <definedName name="_xlnm.Print_Area" localSheetId="14">'nota 26-27'!$A$1:$G$46</definedName>
    <definedName name="_xlnm.Print_Area" localSheetId="15">'nota 28-30'!$A$1:$F$38</definedName>
    <definedName name="_xlnm.Print_Area" localSheetId="16">'nota 31'!$A$1:$B$100</definedName>
    <definedName name="_xlnm.Print_Area" localSheetId="17">'nota 32-34'!$A$1:$D$39</definedName>
    <definedName name="_xlnm.Print_Area" localSheetId="19">'nota 37-38'!$A$1:$H$40</definedName>
    <definedName name="_xlnm.Print_Area" localSheetId="20">'nota 39-41'!$A$1:$G$52</definedName>
    <definedName name="_xlnm.Print_Area" localSheetId="21">'nota 42-44'!$A$1:$D$41</definedName>
    <definedName name="_xlnm.Print_Area" localSheetId="22">'nota 45'!$A$1:$J$51</definedName>
    <definedName name="_xlnm.Print_Area" localSheetId="24">'nota 46-47'!$A$1:$C$35</definedName>
    <definedName name="_xlnm.Print_Area" localSheetId="3">'nota 4-7'!$A$1:$F$53</definedName>
    <definedName name="_xlnm.Print_Area" localSheetId="25">'nota 48-49'!$A$1:$D$66</definedName>
    <definedName name="_xlnm.Print_Area" localSheetId="4">'nota 8-9'!$A$1:$G$32</definedName>
  </definedNames>
  <calcPr calcId="152511"/>
</workbook>
</file>

<file path=xl/calcChain.xml><?xml version="1.0" encoding="utf-8"?>
<calcChain xmlns="http://schemas.openxmlformats.org/spreadsheetml/2006/main">
  <c r="C40" i="22" l="1"/>
  <c r="B28" i="17" l="1"/>
  <c r="C11" i="26" l="1"/>
  <c r="C24" i="26"/>
  <c r="F12" i="12"/>
  <c r="F11" i="12"/>
  <c r="M26" i="3"/>
  <c r="L26" i="3"/>
  <c r="K26" i="3"/>
  <c r="G26" i="3"/>
  <c r="C17" i="14"/>
  <c r="K32" i="9"/>
  <c r="J32" i="9"/>
  <c r="E30" i="11"/>
  <c r="E31" i="11"/>
  <c r="E32" i="11"/>
  <c r="E14" i="11"/>
  <c r="E15" i="11"/>
  <c r="B17" i="25"/>
  <c r="B14" i="25"/>
  <c r="E24" i="4"/>
  <c r="E25" i="4"/>
  <c r="E26" i="4"/>
  <c r="E23" i="4"/>
  <c r="B29" i="4"/>
  <c r="F22" i="12"/>
  <c r="B17" i="14"/>
  <c r="B50" i="21"/>
  <c r="B51" i="21"/>
  <c r="B52" i="21"/>
  <c r="B49" i="21"/>
  <c r="B26" i="7"/>
  <c r="B25" i="7"/>
  <c r="B30" i="7"/>
  <c r="B12" i="7"/>
  <c r="B11" i="7"/>
  <c r="B17" i="7"/>
  <c r="G19" i="3"/>
  <c r="C15" i="10"/>
  <c r="D15" i="10"/>
  <c r="E15" i="10"/>
  <c r="F15" i="10"/>
  <c r="G15" i="10"/>
  <c r="H15" i="10"/>
  <c r="I15" i="10"/>
  <c r="B15" i="10"/>
  <c r="C45" i="15"/>
  <c r="B45" i="15"/>
  <c r="B30" i="25"/>
  <c r="C16" i="26"/>
  <c r="C17" i="25"/>
  <c r="C14" i="25"/>
  <c r="B23" i="25"/>
  <c r="C18" i="15"/>
  <c r="D18" i="15"/>
  <c r="E18" i="15"/>
  <c r="F18" i="15"/>
  <c r="G18" i="15"/>
  <c r="B18" i="15"/>
  <c r="C23" i="25"/>
  <c r="F20" i="12"/>
  <c r="F21" i="12"/>
  <c r="F23" i="12"/>
  <c r="F19" i="12"/>
  <c r="E24" i="12"/>
  <c r="C24" i="12"/>
  <c r="E13" i="12"/>
  <c r="C13" i="12"/>
  <c r="F10" i="12"/>
  <c r="F9" i="12"/>
  <c r="F13" i="12"/>
  <c r="F24" i="12"/>
  <c r="D30" i="26"/>
  <c r="C30" i="26"/>
  <c r="B30" i="20"/>
  <c r="B87" i="17"/>
  <c r="B81" i="17"/>
  <c r="B77" i="17"/>
  <c r="B59" i="17"/>
  <c r="B47" i="17" s="1"/>
  <c r="B40" i="17"/>
  <c r="B35" i="17"/>
  <c r="B32" i="17"/>
  <c r="B16" i="17"/>
  <c r="B9" i="17"/>
  <c r="F25" i="16"/>
  <c r="F26" i="16"/>
  <c r="F27" i="16"/>
  <c r="F24" i="16"/>
  <c r="C27" i="16"/>
  <c r="D27" i="16"/>
  <c r="E27" i="16"/>
  <c r="B27" i="16"/>
  <c r="B14" i="16"/>
  <c r="C27" i="14"/>
  <c r="D27" i="14"/>
  <c r="B27" i="14"/>
  <c r="E26" i="14"/>
  <c r="E25" i="14"/>
  <c r="E27" i="14"/>
  <c r="G25" i="13"/>
  <c r="H25" i="13"/>
  <c r="G20" i="13"/>
  <c r="H20" i="13"/>
  <c r="G21" i="13"/>
  <c r="H21" i="13"/>
  <c r="G22" i="13"/>
  <c r="H22" i="13"/>
  <c r="G23" i="13"/>
  <c r="H23" i="13"/>
  <c r="G24" i="13"/>
  <c r="H24" i="13"/>
  <c r="G19" i="13"/>
  <c r="H19" i="13"/>
  <c r="C18" i="13"/>
  <c r="D18" i="13"/>
  <c r="E18" i="13"/>
  <c r="F18" i="13"/>
  <c r="B18" i="13"/>
  <c r="G13" i="13"/>
  <c r="H13" i="13"/>
  <c r="G14" i="13"/>
  <c r="G15" i="13"/>
  <c r="H15" i="13"/>
  <c r="G16" i="13"/>
  <c r="H16" i="13"/>
  <c r="G17" i="13"/>
  <c r="H17" i="13"/>
  <c r="G12" i="13"/>
  <c r="H12" i="13"/>
  <c r="C11" i="13"/>
  <c r="C26" i="13"/>
  <c r="D11" i="13"/>
  <c r="E11" i="13"/>
  <c r="E26" i="13"/>
  <c r="F11" i="13"/>
  <c r="B11" i="13"/>
  <c r="B26" i="13"/>
  <c r="C34" i="11"/>
  <c r="D34" i="11"/>
  <c r="B34" i="11"/>
  <c r="E27" i="11"/>
  <c r="E28" i="11"/>
  <c r="E29" i="11"/>
  <c r="E33" i="11"/>
  <c r="E26" i="11"/>
  <c r="C17" i="11"/>
  <c r="D17" i="11"/>
  <c r="B17" i="11"/>
  <c r="E19" i="11"/>
  <c r="E18" i="11"/>
  <c r="C10" i="11"/>
  <c r="D10" i="11"/>
  <c r="B10" i="11"/>
  <c r="E13" i="11"/>
  <c r="E16" i="11"/>
  <c r="E12" i="11"/>
  <c r="E17" i="11"/>
  <c r="F26" i="13"/>
  <c r="D26" i="13"/>
  <c r="E34" i="11"/>
  <c r="E10" i="11"/>
  <c r="H18" i="13"/>
  <c r="G11" i="13"/>
  <c r="H14" i="13"/>
  <c r="H11" i="13"/>
  <c r="H26" i="13"/>
  <c r="G18" i="13"/>
  <c r="C34" i="9"/>
  <c r="D34" i="9"/>
  <c r="E34" i="9"/>
  <c r="F34" i="9"/>
  <c r="G34" i="9"/>
  <c r="H34" i="9"/>
  <c r="I34" i="9"/>
  <c r="B34" i="9"/>
  <c r="C23" i="9"/>
  <c r="C37" i="9" s="1"/>
  <c r="D23" i="9"/>
  <c r="E23" i="9"/>
  <c r="E37" i="9" s="1"/>
  <c r="F23" i="9"/>
  <c r="G23" i="9"/>
  <c r="G37" i="9" s="1"/>
  <c r="H23" i="9"/>
  <c r="I23" i="9"/>
  <c r="I37" i="9" s="1"/>
  <c r="B23" i="9"/>
  <c r="C20" i="9"/>
  <c r="D20" i="9"/>
  <c r="E20" i="9"/>
  <c r="F20" i="9"/>
  <c r="G20" i="9"/>
  <c r="H20" i="9"/>
  <c r="I20" i="9"/>
  <c r="B20" i="9"/>
  <c r="K36" i="9"/>
  <c r="K35" i="9"/>
  <c r="J36" i="9"/>
  <c r="J35" i="9"/>
  <c r="J34" i="9"/>
  <c r="K25" i="9"/>
  <c r="K26" i="9"/>
  <c r="K27" i="9"/>
  <c r="K28" i="9"/>
  <c r="K29" i="9"/>
  <c r="K30" i="9"/>
  <c r="K31" i="9"/>
  <c r="K33" i="9"/>
  <c r="K24" i="9"/>
  <c r="J31" i="9"/>
  <c r="J33" i="9"/>
  <c r="J25" i="9"/>
  <c r="J26" i="9"/>
  <c r="J27" i="9"/>
  <c r="J28" i="9"/>
  <c r="J29" i="9"/>
  <c r="J30" i="9"/>
  <c r="J24" i="9"/>
  <c r="J22" i="9"/>
  <c r="C17" i="9"/>
  <c r="D17" i="9"/>
  <c r="E17" i="9"/>
  <c r="F17" i="9"/>
  <c r="G17" i="9"/>
  <c r="H17" i="9"/>
  <c r="I17" i="9"/>
  <c r="B17" i="9"/>
  <c r="K19" i="9"/>
  <c r="K21" i="9"/>
  <c r="K20" i="9"/>
  <c r="K22" i="9"/>
  <c r="K18" i="9"/>
  <c r="K17" i="9"/>
  <c r="J19" i="9"/>
  <c r="J17" i="9"/>
  <c r="J21" i="9"/>
  <c r="J20" i="9"/>
  <c r="J18" i="9"/>
  <c r="G18" i="8"/>
  <c r="F17" i="8"/>
  <c r="G17" i="8"/>
  <c r="F18" i="8"/>
  <c r="F19" i="8"/>
  <c r="G19" i="8"/>
  <c r="F16" i="8"/>
  <c r="G16" i="8"/>
  <c r="C15" i="8"/>
  <c r="D15" i="8"/>
  <c r="E15" i="8"/>
  <c r="B15" i="8"/>
  <c r="F12" i="8"/>
  <c r="F10" i="8"/>
  <c r="F13" i="8"/>
  <c r="G13" i="8"/>
  <c r="F14" i="8"/>
  <c r="G14" i="8"/>
  <c r="F11" i="8"/>
  <c r="G11" i="8"/>
  <c r="C10" i="8"/>
  <c r="C20" i="8"/>
  <c r="D10" i="8"/>
  <c r="D20" i="8"/>
  <c r="E10" i="8"/>
  <c r="E20" i="8"/>
  <c r="B10" i="8"/>
  <c r="B20" i="8"/>
  <c r="C46" i="6"/>
  <c r="D46" i="6"/>
  <c r="E44" i="6"/>
  <c r="E45" i="6"/>
  <c r="E43" i="6"/>
  <c r="B46" i="6"/>
  <c r="C32" i="6"/>
  <c r="D32" i="6"/>
  <c r="B32" i="6"/>
  <c r="D29" i="6"/>
  <c r="C29" i="6"/>
  <c r="C35" i="6"/>
  <c r="B29" i="6"/>
  <c r="B35" i="6"/>
  <c r="D28" i="6"/>
  <c r="D35" i="6"/>
  <c r="C14" i="6"/>
  <c r="D14" i="6"/>
  <c r="E14" i="6"/>
  <c r="B14" i="6"/>
  <c r="F13" i="6"/>
  <c r="F12" i="6"/>
  <c r="E12" i="5"/>
  <c r="E13" i="5"/>
  <c r="E14" i="5"/>
  <c r="E10" i="5"/>
  <c r="E11" i="5"/>
  <c r="C10" i="5"/>
  <c r="D10" i="5"/>
  <c r="B10" i="5"/>
  <c r="D29" i="4"/>
  <c r="C29" i="4"/>
  <c r="E28" i="4"/>
  <c r="E27" i="4"/>
  <c r="C14" i="4"/>
  <c r="D14" i="4"/>
  <c r="B14" i="4"/>
  <c r="E13" i="4"/>
  <c r="E14" i="4"/>
  <c r="E12" i="4"/>
  <c r="L19" i="3"/>
  <c r="L20" i="3"/>
  <c r="L21" i="3"/>
  <c r="L22" i="3"/>
  <c r="L23" i="3"/>
  <c r="L24" i="3"/>
  <c r="L25" i="3"/>
  <c r="L27" i="3"/>
  <c r="K19" i="3"/>
  <c r="M19" i="3"/>
  <c r="K20" i="3"/>
  <c r="K21" i="3"/>
  <c r="K22" i="3"/>
  <c r="K23" i="3"/>
  <c r="K24" i="3"/>
  <c r="K25" i="3"/>
  <c r="K27" i="3"/>
  <c r="G20" i="3"/>
  <c r="G21" i="3"/>
  <c r="G22" i="3"/>
  <c r="G23" i="3"/>
  <c r="G24" i="3"/>
  <c r="G25" i="3"/>
  <c r="G27" i="3"/>
  <c r="C28" i="3"/>
  <c r="D28" i="3"/>
  <c r="E28" i="3"/>
  <c r="F28" i="3"/>
  <c r="H28" i="3"/>
  <c r="I28" i="3"/>
  <c r="J28" i="3"/>
  <c r="B28" i="3"/>
  <c r="L18" i="3"/>
  <c r="K18" i="3"/>
  <c r="G18" i="3"/>
  <c r="I23" i="2"/>
  <c r="I24" i="2"/>
  <c r="I25" i="2"/>
  <c r="G26" i="2"/>
  <c r="E26" i="2"/>
  <c r="D26" i="2"/>
  <c r="C26" i="2"/>
  <c r="B26" i="2"/>
  <c r="F25" i="2"/>
  <c r="H25" i="2"/>
  <c r="F24" i="2"/>
  <c r="H24" i="2"/>
  <c r="F23" i="2"/>
  <c r="H23" i="2"/>
  <c r="I22" i="2"/>
  <c r="I26" i="2"/>
  <c r="F22" i="2"/>
  <c r="H22" i="2"/>
  <c r="I12" i="2"/>
  <c r="H12" i="2"/>
  <c r="G12" i="2"/>
  <c r="E12" i="2"/>
  <c r="D12" i="2"/>
  <c r="C12" i="2"/>
  <c r="B12" i="2"/>
  <c r="J11" i="2"/>
  <c r="F11" i="2"/>
  <c r="J10" i="2"/>
  <c r="F10" i="2"/>
  <c r="K10" i="2"/>
  <c r="J24" i="2"/>
  <c r="J9" i="2"/>
  <c r="F9" i="2"/>
  <c r="K9" i="2"/>
  <c r="J23" i="2"/>
  <c r="J8" i="2"/>
  <c r="J12" i="2"/>
  <c r="F8" i="2"/>
  <c r="F12" i="2"/>
  <c r="C35" i="1"/>
  <c r="D35" i="1"/>
  <c r="E35" i="1"/>
  <c r="G35" i="1"/>
  <c r="I29" i="1"/>
  <c r="I30" i="1"/>
  <c r="I31" i="1"/>
  <c r="I32" i="1"/>
  <c r="I33" i="1"/>
  <c r="I34" i="1"/>
  <c r="I28" i="1"/>
  <c r="B35" i="1"/>
  <c r="F29" i="1"/>
  <c r="H29" i="1"/>
  <c r="F30" i="1"/>
  <c r="H30" i="1"/>
  <c r="F31" i="1"/>
  <c r="H31" i="1"/>
  <c r="F32" i="1"/>
  <c r="F33" i="1"/>
  <c r="H33" i="1"/>
  <c r="F34" i="1"/>
  <c r="H34" i="1"/>
  <c r="F28" i="1"/>
  <c r="H28" i="1"/>
  <c r="B37" i="9"/>
  <c r="K34" i="9"/>
  <c r="E29" i="4"/>
  <c r="M27" i="3"/>
  <c r="M24" i="3"/>
  <c r="M22" i="3"/>
  <c r="M20" i="3"/>
  <c r="M25" i="3"/>
  <c r="M23" i="3"/>
  <c r="M21" i="3"/>
  <c r="H37" i="9"/>
  <c r="F37" i="9"/>
  <c r="D37" i="9"/>
  <c r="J23" i="9"/>
  <c r="J37" i="9"/>
  <c r="G10" i="8"/>
  <c r="G20" i="8"/>
  <c r="G15" i="8"/>
  <c r="G12" i="8"/>
  <c r="F14" i="6"/>
  <c r="E46" i="6"/>
  <c r="F15" i="8"/>
  <c r="F20" i="8"/>
  <c r="K28" i="3"/>
  <c r="M18" i="3"/>
  <c r="G28" i="3"/>
  <c r="L28" i="3"/>
  <c r="G26" i="13"/>
  <c r="F35" i="1"/>
  <c r="I35" i="1"/>
  <c r="K11" i="2"/>
  <c r="J25" i="2"/>
  <c r="H26" i="2"/>
  <c r="F26" i="2"/>
  <c r="K8" i="2"/>
  <c r="H32" i="1"/>
  <c r="H35" i="1"/>
  <c r="C21" i="1"/>
  <c r="D21" i="1"/>
  <c r="E21" i="1"/>
  <c r="G21" i="1"/>
  <c r="H21" i="1"/>
  <c r="I21" i="1"/>
  <c r="B21" i="1"/>
  <c r="J15" i="1"/>
  <c r="J16" i="1"/>
  <c r="J17" i="1"/>
  <c r="J18" i="1"/>
  <c r="J19" i="1"/>
  <c r="J20" i="1"/>
  <c r="J14" i="1"/>
  <c r="F15" i="1"/>
  <c r="F16" i="1"/>
  <c r="F17" i="1"/>
  <c r="F18" i="1"/>
  <c r="F19" i="1"/>
  <c r="F20" i="1"/>
  <c r="F14" i="1"/>
  <c r="M28" i="3"/>
  <c r="J22" i="2"/>
  <c r="J26" i="2"/>
  <c r="K12" i="2"/>
  <c r="K20" i="1"/>
  <c r="J34" i="1"/>
  <c r="K18" i="1"/>
  <c r="J32" i="1"/>
  <c r="K16" i="1"/>
  <c r="J30" i="1"/>
  <c r="J21" i="1"/>
  <c r="F21" i="1"/>
  <c r="K19" i="1"/>
  <c r="J33" i="1"/>
  <c r="K17" i="1"/>
  <c r="J31" i="1"/>
  <c r="K15" i="1"/>
  <c r="J29" i="1"/>
  <c r="K14" i="1"/>
  <c r="J28" i="1"/>
  <c r="J35" i="1"/>
  <c r="K21" i="1"/>
  <c r="B64" i="17" l="1"/>
  <c r="B97" i="17"/>
  <c r="B96" i="17" s="1"/>
  <c r="B100" i="17" s="1"/>
  <c r="B94" i="17"/>
  <c r="B15" i="17"/>
  <c r="B39" i="17"/>
  <c r="K23" i="9"/>
  <c r="K37" i="9" s="1"/>
  <c r="B95" i="17" l="1"/>
</calcChain>
</file>

<file path=xl/sharedStrings.xml><?xml version="1.0" encoding="utf-8"?>
<sst xmlns="http://schemas.openxmlformats.org/spreadsheetml/2006/main" count="1071" uniqueCount="741">
  <si>
    <t xml:space="preserve">Nota 1 </t>
  </si>
  <si>
    <t>Zmiana wartości początkowej i umorzenia środków trwałych</t>
  </si>
  <si>
    <t>Nazwa grupy rodzajowej środków trwałych</t>
  </si>
  <si>
    <t>Wartość początkowa (brutto)</t>
  </si>
  <si>
    <t xml:space="preserve"> – stan na początek roku obrotowego</t>
  </si>
  <si>
    <t>Zwiększenie wartości początkowej</t>
  </si>
  <si>
    <t>Ogółem zwiększenie wartości początkowej (3 + 4 + 5)</t>
  </si>
  <si>
    <t>Zmniejszenie wartości początkowej</t>
  </si>
  <si>
    <t>Wartość początkowa – stan na koniec roku obrotowego</t>
  </si>
  <si>
    <t>(2 + 6 – 10)</t>
  </si>
  <si>
    <t>aktualizacja</t>
  </si>
  <si>
    <t>przychody</t>
  </si>
  <si>
    <t>inne</t>
  </si>
  <si>
    <t>zbycie</t>
  </si>
  <si>
    <t>likwidacja</t>
  </si>
  <si>
    <t>Grunty własne</t>
  </si>
  <si>
    <t xml:space="preserve">Prawo użytkowania wieczystego gruntu  </t>
  </si>
  <si>
    <t>Budynki i budowle</t>
  </si>
  <si>
    <t>Spółdzielcze własnościowe prawa do lokali</t>
  </si>
  <si>
    <t>Urządzenia techniczne i maszyny</t>
  </si>
  <si>
    <t>Środki transportu</t>
  </si>
  <si>
    <t>Pozostałe środki trwałe</t>
  </si>
  <si>
    <t>Razem</t>
  </si>
  <si>
    <t>1) szczegółowy zakres zmian wartości grup rodzajowych środków trwałych, wartości niematerialnych i prawnych oraz inwestycji długoterminowych, zawierający stan tych aktywów na początek roku obrotowego, zwiększenia i zmniejszenia z tytułu: aktualizacji wartości, nabycia, rozchodu, przemieszczenia wewnętrznego oraz stan końcowy, a dla majątku amortyzowanego – podobne przedstawienie stanów i tytułów zmian dotychczasowej amortyzacji lub umorzenia</t>
  </si>
  <si>
    <t>1. Informacje i objaśnienia do bilansu</t>
  </si>
  <si>
    <t>na początek roku obrotowego</t>
  </si>
  <si>
    <t>Zwiększenia w ciągu roku obrotowego</t>
  </si>
  <si>
    <t>Wartość netto środków trwałych</t>
  </si>
  <si>
    <t>amortyzacja za rok obrotowy</t>
  </si>
  <si>
    <t>Ogółem zwiększenie umorzenia (13+14+15)</t>
  </si>
  <si>
    <t>Zmniejszenie umorzenia</t>
  </si>
  <si>
    <t>Umorzenie - stan na koniec roku obrotowego (12+16-17)</t>
  </si>
  <si>
    <t>stan na początek roku obrotowego (2-12)</t>
  </si>
  <si>
    <t>Umorzenie - stan na początek roku obrotowego</t>
  </si>
  <si>
    <t>stan na koniec roku obrotowego (11-18)</t>
  </si>
  <si>
    <t>(7+8+9)</t>
  </si>
  <si>
    <t xml:space="preserve">Ogółem zmniejszenie wartości początkowej </t>
  </si>
  <si>
    <t xml:space="preserve">Nota 2 </t>
  </si>
  <si>
    <t>Zmiana wartości początkowej i umorzenia wartości niematerialnych i prawnych</t>
  </si>
  <si>
    <t xml:space="preserve">Nazwa wartości niematerialnych i prawnych </t>
  </si>
  <si>
    <t>Licencje</t>
  </si>
  <si>
    <t>Pozostałe</t>
  </si>
  <si>
    <t>Wartość netto wartości niematerialnych i prawnych</t>
  </si>
  <si>
    <t>Pozostale</t>
  </si>
  <si>
    <t>Wyszczególnienie</t>
  </si>
  <si>
    <t>Stan na</t>
  </si>
  <si>
    <t>początek</t>
  </si>
  <si>
    <t>roku</t>
  </si>
  <si>
    <t>obrotowego</t>
  </si>
  <si>
    <t>brutto)</t>
  </si>
  <si>
    <t>Zwiększenie</t>
  </si>
  <si>
    <t>Zmniejszenie</t>
  </si>
  <si>
    <t>koniec</t>
  </si>
  <si>
    <t>Wartość odpisów aktualizujących inwestycje</t>
  </si>
  <si>
    <t>długoterminowe</t>
  </si>
  <si>
    <t>zakup</t>
  </si>
  <si>
    <t>sprzedaż</t>
  </si>
  <si>
    <t>na</t>
  </si>
  <si>
    <t>zwiększenia</t>
  </si>
  <si>
    <t>zmniejszenia</t>
  </si>
  <si>
    <t>(8 + 9 – 10)</t>
  </si>
  <si>
    <t>(2 – 8)</t>
  </si>
  <si>
    <t>(7 – 11)</t>
  </si>
  <si>
    <t xml:space="preserve">Nota 3 </t>
  </si>
  <si>
    <t>Zmiana wartości inwestycji długoterminowych</t>
  </si>
  <si>
    <t>Wartość netto inwestycji długoterminowych</t>
  </si>
  <si>
    <t>(wartość brutto)</t>
  </si>
  <si>
    <t>(2+3+4– 5 – 6)</t>
  </si>
  <si>
    <t>2) kwota dokonanych w trakcie roku obrotowego odpisów aktualizujących wartość aktywów trwałych odrębnie dla długoterminowych aktywów niefinansowych oraz długoterminowych aktywów finansowych</t>
  </si>
  <si>
    <t xml:space="preserve">Nota 4 </t>
  </si>
  <si>
    <t>Odpisy aktualizujące wartość długoterminowych aktywów niefinansowych</t>
  </si>
  <si>
    <t>Stan na początek roku obrotowego</t>
  </si>
  <si>
    <t>Zmiany stanu odpisów w ciągu roku obrotowego</t>
  </si>
  <si>
    <t>Stan na koniec roku obrotowego</t>
  </si>
  <si>
    <t>(2 + 3 – 4)</t>
  </si>
  <si>
    <t xml:space="preserve">Nota 5 </t>
  </si>
  <si>
    <t>3) kwota kosztów zakończonych prac rozwojowych oraz kwotę wartości firmy, a także wyjaśnienie okresu ich odpisywania, określonego odpowiednio w art. 33 ust. 3 oraz art. 44b ust. 10</t>
  </si>
  <si>
    <t xml:space="preserve">Nota 6 </t>
  </si>
  <si>
    <t>Koszty zakończonych prac rozwojowych oraz wartość firmy</t>
  </si>
  <si>
    <t>Wartość początkowa</t>
  </si>
  <si>
    <t>Dotychczasowe umorzenie</t>
  </si>
  <si>
    <t>Ustalony okres odpisywania</t>
  </si>
  <si>
    <t>Uwagi</t>
  </si>
  <si>
    <t>Koszty zakończonych prac rozwojowych</t>
  </si>
  <si>
    <t>Wartość firmy</t>
  </si>
  <si>
    <t>4) wartość gruntów użytkowanych wieczyście</t>
  </si>
  <si>
    <t>Grunt</t>
  </si>
  <si>
    <t>(nr działki, nazwa)</t>
  </si>
  <si>
    <t>Stan</t>
  </si>
  <si>
    <t>Zmiany stanu w trakcie roku obrotowego</t>
  </si>
  <si>
    <t>(3 + 4 – 5)</t>
  </si>
  <si>
    <t>Wartość (zł)</t>
  </si>
  <si>
    <t>Powierzchnia (m2)</t>
  </si>
  <si>
    <t>5) wartość nieamortyzowanych lub nieumarzanych przez jednostkę środków trwałych, używanych na podstawie umów najmu, dzierżawy i innych umów, w tym z tytułu umów leasingu</t>
  </si>
  <si>
    <t>Zmiany w trakcie roku obrotowego</t>
  </si>
  <si>
    <t xml:space="preserve">6) liczba oraz wartość posiadanych papierów wartościowych lub praw, w tym świadectw udziałowych, zamiennych dłużnych papierów wartościowych, warrantów i opcji, </t>
  </si>
  <si>
    <t>Papiery wartościowe lub prawa</t>
  </si>
  <si>
    <t>świadectwa udziałowe</t>
  </si>
  <si>
    <t>zamienne dłużne papiery wartościowe</t>
  </si>
  <si>
    <t>warranty</t>
  </si>
  <si>
    <t>opcje</t>
  </si>
  <si>
    <t>ilość</t>
  </si>
  <si>
    <t>wartość</t>
  </si>
  <si>
    <t>Zwiększenia</t>
  </si>
  <si>
    <t>Zmniejszenia</t>
  </si>
  <si>
    <t>7) dane o odpisach aktualizujących wartość należności, ze wskazaniem stanu na początek roku obrotowego, zwiększeniach, wykorzystaniu, rozwiązaniu i stanie na koniec roku obrotowego</t>
  </si>
  <si>
    <t xml:space="preserve"> </t>
  </si>
  <si>
    <t>Grupa</t>
  </si>
  <si>
    <t>należności</t>
  </si>
  <si>
    <t>na koniec roku obrotowego</t>
  </si>
  <si>
    <t>(2 + 3 – 4 – 5)</t>
  </si>
  <si>
    <t>Zwiększenia - utworzenie</t>
  </si>
  <si>
    <t>Zmniejszenie – rozwiązanie niewykorzystanego odpisu</t>
  </si>
  <si>
    <t>krótkoterminowe</t>
  </si>
  <si>
    <t>Zmniejszenie – wykorzystanie odpisu</t>
  </si>
  <si>
    <t xml:space="preserve">8) dane o strukturze własności kapitału podstawowego oraz liczbie i wartości nominalnej subskrybowanych akcji, w tym uprzywilejowanych </t>
  </si>
  <si>
    <t>Nie dotyczy Związku Harcestwa Polskiego</t>
  </si>
  <si>
    <t>9) stan na początek roku obrotowego, zwiększenia i wykorzystanie oraz stan końcowy funduszy działalności gospodarczej, rezerwowych oraz funduszu z aktualizacji wyceny, o ile jednostka nie sporządza zestawienia zmian w kapitale (funduszu) własnym</t>
  </si>
  <si>
    <t>Rodzaj funduszu</t>
  </si>
  <si>
    <t>(2 + 3)</t>
  </si>
  <si>
    <t>rezerwowy</t>
  </si>
  <si>
    <t>1. Stan na początek roku obrotowego</t>
  </si>
  <si>
    <t>2. Zwiększenie w ciągu roku obrotowego, w tym:</t>
  </si>
  <si>
    <t>– podział zysku</t>
  </si>
  <si>
    <t>– inne</t>
  </si>
  <si>
    <t>3. Zmniejszenie w ciągu roku obrotowego, w tym:</t>
  </si>
  <si>
    <t>– pokrycie straty</t>
  </si>
  <si>
    <t>4. Stan na koniec roku obrotowego</t>
  </si>
  <si>
    <t>działalności gospodarczej</t>
  </si>
  <si>
    <t>Aktualizacja środków trwałych</t>
  </si>
  <si>
    <t>Wycena inwestycji długoterminowych</t>
  </si>
  <si>
    <t>Inne</t>
  </si>
  <si>
    <t>Wartość funduszu na początek roku obrotowego</t>
  </si>
  <si>
    <t>Wartość funduszu na koniec roku obrotowego</t>
  </si>
  <si>
    <t>10) propozycje co do sposobu podziału zysku lub pokrycia straty za rok obrotowy</t>
  </si>
  <si>
    <t>Nota 13 Propozycja podziału zysku za rok obrotowy</t>
  </si>
  <si>
    <t>Kwota</t>
  </si>
  <si>
    <t xml:space="preserve">1. Nierozliczony wynik lat ubiegłych </t>
  </si>
  <si>
    <t>2. Zysk netto za rok obrotowy</t>
  </si>
  <si>
    <t>3. Razem zysk do podziału</t>
  </si>
  <si>
    <t>4. Proponowany podział zysku</t>
  </si>
  <si>
    <t>– pokrycie straty z lat ubiegłych</t>
  </si>
  <si>
    <t>– zwiększenie funduszu statutowego</t>
  </si>
  <si>
    <t>– zwiększenie funduszu z działalności gospodarczej</t>
  </si>
  <si>
    <t>5. Niepodzielony zysk</t>
  </si>
  <si>
    <t>Nota 14 Propozycja pokrycia straty za rok obrotowy</t>
  </si>
  <si>
    <t xml:space="preserve">1. Nierozliczony wynik z lat ubiegłych </t>
  </si>
  <si>
    <t>2. Strata netto za rok obrotowy</t>
  </si>
  <si>
    <t>3. Razem strata do pokrycia</t>
  </si>
  <si>
    <t>4. Proponowane źródła pokrycia straty</t>
  </si>
  <si>
    <t>–  fundusz działalności gospodarczej</t>
  </si>
  <si>
    <t>– fundusz statutowy</t>
  </si>
  <si>
    <t>5. Niepokryta strata</t>
  </si>
  <si>
    <t>11) dane o stanie rezerw według celu ich utworzenia na początek roku obrotowego, zwiększeniach, wykorzystaniu, rozwiązaniu i stanie końcowym</t>
  </si>
  <si>
    <t xml:space="preserve"> Zwiększenia</t>
  </si>
  <si>
    <t>(2 + 3 – 6)</t>
  </si>
  <si>
    <t>Wykorzystanie rezerwy</t>
  </si>
  <si>
    <t>rozwiązanie niewykorzystanej rezerwy</t>
  </si>
  <si>
    <t>razem</t>
  </si>
  <si>
    <t>(4 + 5)</t>
  </si>
  <si>
    <t>1. Rezerwy długoterminowe</t>
  </si>
  <si>
    <t>– na świadczenia emerytalne i podobne</t>
  </si>
  <si>
    <t>– na udzielone gwarancje i poręczenia</t>
  </si>
  <si>
    <t>– na pewne lub prawdopodobne straty z operacji w toku</t>
  </si>
  <si>
    <t>– na pozostałe koszty</t>
  </si>
  <si>
    <t xml:space="preserve"> 2. Rezerwy krótkoterminowe</t>
  </si>
  <si>
    <t>12) podział zobowiązań długoterminowych według pozycji bilansu o pozostałym od dnia bilansowego, przewidywanym umową, okresie spłaty:</t>
  </si>
  <si>
    <t>a) do 1 roku,</t>
  </si>
  <si>
    <t xml:space="preserve">b) powyżej 1 roku do 3 lat, </t>
  </si>
  <si>
    <t>c) powyżej 3 do 5 lat,</t>
  </si>
  <si>
    <t>d) powyżej 5 lat</t>
  </si>
  <si>
    <t>Nota 16 Zobowiązania według okresów wymagalności</t>
  </si>
  <si>
    <t>Okres wymagalności</t>
  </si>
  <si>
    <t>do 1 roku</t>
  </si>
  <si>
    <t>powyżej 3 lat do 5 lat</t>
  </si>
  <si>
    <t>powyżej 5 lat</t>
  </si>
  <si>
    <t>BO</t>
  </si>
  <si>
    <t>BZ</t>
  </si>
  <si>
    <t>1. Zobowiązania wobec jednostek powiązanych</t>
  </si>
  <si>
    <t>– z tytułu dostaw i usług</t>
  </si>
  <si>
    <t>2. Zobowiązania wobec pozostałych jednostek, w których jednostka posiada zaangażowanie w kapitale</t>
  </si>
  <si>
    <t>3. Zobowiązania wobec pozostałych jednostek</t>
  </si>
  <si>
    <t>– kredyty i pożyczki</t>
  </si>
  <si>
    <t>– z tytułu emisji dłużnych papierów wartościowych</t>
  </si>
  <si>
    <t>– inne zobowiązania finansowe</t>
  </si>
  <si>
    <t>– zaliczki otrzymane na dostawy i usługi</t>
  </si>
  <si>
    <t>– zobowiązania wekslowe</t>
  </si>
  <si>
    <t>– z tytułu podatków, ceł, ubezpieczeń społecznych i zdrowotnych oraz innych tytułów publicznoprawnych</t>
  </si>
  <si>
    <t>– z tytułu wynagrodzeń</t>
  </si>
  <si>
    <t>4. Fundusze specjalne</t>
  </si>
  <si>
    <t>– zakładowy fundusz świadczeń socjalnych</t>
  </si>
  <si>
    <t>(2 + 4 + 6 + 8)</t>
  </si>
  <si>
    <t>(3 + 5 + 7 - 5)</t>
  </si>
  <si>
    <t>Nota 15 Rezerwy na koszty i zobowiązania</t>
  </si>
  <si>
    <t>Nota 7                      Grunty użytkowane wieczyście</t>
  </si>
  <si>
    <t>Nota 8                      Środki trwałe nieamortyzowane lub nieumarzane (ewidencjonowane pozabilansowo)</t>
  </si>
  <si>
    <t>Nota 10                            Odpisy aktualizujące wartość należności</t>
  </si>
  <si>
    <t>Nota 11                             Zmiany stanów funduszy działalności gospodarczej i rezerwowego</t>
  </si>
  <si>
    <t>Nota 12                             Zmiany w stanie funduszu z aktualizacji wyceny</t>
  </si>
  <si>
    <t>13) łączna kwota zobowiązań zabezpieczonych na majątku jednostki ze wskazaniem charakteru i formy tych zabezpieczeń</t>
  </si>
  <si>
    <t>Kwota zobowiązania</t>
  </si>
  <si>
    <t>Kwota zabezpieczenia</t>
  </si>
  <si>
    <t>Na aktywach trwałych</t>
  </si>
  <si>
    <t>Na aktywach obrotowych</t>
  </si>
  <si>
    <t>Weksel</t>
  </si>
  <si>
    <t>Zastaw</t>
  </si>
  <si>
    <t>Nota 17 Wykaz zobowiązań zabezpieczonych na majątku</t>
  </si>
  <si>
    <t>14) 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</si>
  <si>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>Nota 18 Czynne i bierne rozliczenia międzyokresowe kosztów</t>
  </si>
  <si>
    <t xml:space="preserve">                                     Wyszczególnienie</t>
  </si>
  <si>
    <t xml:space="preserve">            Zwiększenia</t>
  </si>
  <si>
    <t xml:space="preserve">              Zmniejszenia</t>
  </si>
  <si>
    <t>kosztów</t>
  </si>
  <si>
    <t xml:space="preserve">Opłacona (z góry, np. na następny rok) prenumerata czasopism i innych fachowych publikacji na potrzeby związane z działalnością jednostki </t>
  </si>
  <si>
    <t>Koszty poniesione z tytułu ubezpieczeń majątkowych i osobowych za przyszłe okresy sprawozdawcze</t>
  </si>
  <si>
    <t xml:space="preserve">Rezerwa na badanie sprawozdania finansowego </t>
  </si>
  <si>
    <t xml:space="preserve"> 1. Czynne rozliczenia międzyokresowe</t>
  </si>
  <si>
    <t xml:space="preserve"> 2. Bierne rozliczenia międzyokresowe kosztów</t>
  </si>
  <si>
    <t>Nota 19 Rozliczenia międzyokresowe przychodów</t>
  </si>
  <si>
    <t xml:space="preserve">                          Wyszczególnienie</t>
  </si>
  <si>
    <t xml:space="preserve">                 Zwiększenia</t>
  </si>
  <si>
    <t xml:space="preserve">                Zmniejszenia</t>
  </si>
  <si>
    <t>Darowizna środków trwałych, środków trwałych w budowie oraz wartości niematerialnych i prawnych</t>
  </si>
  <si>
    <t>Dotacje na sfinansowanie środków trwałych, środków trwałych w budowie, WNiP oraz prac rozwojowych</t>
  </si>
  <si>
    <t xml:space="preserve">Otrzymane środki na przyszłe zadania </t>
  </si>
  <si>
    <t>15) w przypadku gdy składnik aktywów lub pasywów jest wykazywany w więcej niż jednej pozycji bilansu, jego powiązanie między tymi pozycjami; dotyczy to w szczególności podziału należności i zobowiązań na część długoterminową i krótkoterminową</t>
  </si>
  <si>
    <t>Nota 20 Składniki aktywów wykazywane w więcej niż jednej pozycji bilansu – powiązania</t>
  </si>
  <si>
    <t>Nota 21 Składniki pasywów wykazywane w więcej niż jednej pozycji bilansu – powiązania</t>
  </si>
  <si>
    <t>16) łączną kwotę zobowiązań warunkowych, w tym również udzielonych przez jednostkę gwarancji i poręczeń, także wekslowych, niewykazanych w bilansie, ze wskazaniem zobowiązań zabezpieczonych na majątku jednostki oraz charakteru i formy tych zabezpieczeń; odrębnie należy wykazać informacje dotyczące zobowiązań warunkowych w zakresie emerytur i podobnych świadczeń oraz wobec jednostek powiązanych lub stowarzyszonych</t>
  </si>
  <si>
    <t>Nota 22 Wykaz zobowiązań warunkowych</t>
  </si>
  <si>
    <t>(2 + 3 – 7)</t>
  </si>
  <si>
    <t>z tytułu utworzenia rezerwy</t>
  </si>
  <si>
    <t>z tytułu powstania zobowiązania</t>
  </si>
  <si>
    <t>z tytułu ustania obowiązku</t>
  </si>
  <si>
    <t>(4 + 5 + 6)</t>
  </si>
  <si>
    <t>1. Zobowiązania warunkowe wobec jednostek powiązanych lub stowarzyszonych</t>
  </si>
  <si>
    <t>- udzielone gwarancje i poręczenia</t>
  </si>
  <si>
    <t>- kaucje i wadia</t>
  </si>
  <si>
    <t>- indos weksli</t>
  </si>
  <si>
    <t>- zawarte, lecz jeszcze niewykonane umowy</t>
  </si>
  <si>
    <t>- nieznane roszczenia wierzycieli</t>
  </si>
  <si>
    <t>- inne</t>
  </si>
  <si>
    <t>2. Zobowiązania warunkowe wobec jednostek pozostałych</t>
  </si>
  <si>
    <t>- nieuznane roszczenia wierzycieli</t>
  </si>
  <si>
    <t>3. Zobowiązania warunkowe w zakresie emerytur i podobnych świadczeń</t>
  </si>
  <si>
    <t>Nota 23 Wykaz zobowiązań warunkowych zabezpieczonych na majątku</t>
  </si>
  <si>
    <t>17) w przypadku gdy składniki aktywów nie będące instrumentami finansowymi są wyceniane według wartości godziwej:</t>
  </si>
  <si>
    <t>a) istotne założenia przyjęte do ustalenia wartości godziwej, w przypadku gdy dane przyjęte do ustalenia tej wartości nie pochodzą z aktywnego rynku,</t>
  </si>
  <si>
    <t>b) dla każdej kategorii składnika aktywów niebędącego instrumentem finansowym – wartość godziwą wykazaną w bilansie, jak również odpowiednio skutki przeszacowania zaliczone do przychodów lub kosztów finansowych lub odniesione na kapitał (fundusz) z aktualizacji wyceny w okresie sprawozdawczym,</t>
  </si>
  <si>
    <t>c) tabelę zmian w kapitale (funduszu) z aktualizacji wyceny obejmującą stan kapitału (funduszu) na początek i koniec okresu sprawozdawczego oraz jego zwiększenia i zmniejszenia w ciągu roku obrotowego</t>
  </si>
  <si>
    <t>Nota 24 Składniki aktywów niebędących instrumentami finansowymi wyceniane według wartości godziwej</t>
  </si>
  <si>
    <t>Tytuł</t>
  </si>
  <si>
    <t>(składnik aktywów niebędący</t>
  </si>
  <si>
    <t xml:space="preserve"> instrumentem finansowym)</t>
  </si>
  <si>
    <t>Wartość godziwa składnika wykazana w bilansie</t>
  </si>
  <si>
    <t>Skutki przeszacowania wpływające w danym okresie sprawozdawczym na</t>
  </si>
  <si>
    <t xml:space="preserve"> Uwagi</t>
  </si>
  <si>
    <t>wynik finansowy</t>
  </si>
  <si>
    <t>kapitał z aktualizacji</t>
  </si>
  <si>
    <t>zwiększenie</t>
  </si>
  <si>
    <t>zmniejszenie</t>
  </si>
  <si>
    <t>Nota 25 Zmiany w stanie kapitału z aktualizacji wyceny aktywów niebędących instrumentami finansowymi wycenianych według wartości godziwej</t>
  </si>
  <si>
    <t>Wartość kapitału na początek roku obrotowego</t>
  </si>
  <si>
    <t>Wartość kapitału na koniec roku obrotowego</t>
  </si>
  <si>
    <t>2. Informacje i objaśnienia do rachunku zysków i strat</t>
  </si>
  <si>
    <t>Nota 26 Struktura rzeczowa i terytorialna przychodów netto ze sprzedaży produktów i towarów</t>
  </si>
  <si>
    <t>Przychody netto ze sprzedaży</t>
  </si>
  <si>
    <t>Sprzedaż netto na kraj</t>
  </si>
  <si>
    <t>Sprzedaż netto za granicę</t>
  </si>
  <si>
    <t>dostawy wewnątrzwspólnotowe</t>
  </si>
  <si>
    <t>eksport</t>
  </si>
  <si>
    <t>za poprzedni rok obrotowy</t>
  </si>
  <si>
    <t>za bieżący rok obrotowy</t>
  </si>
  <si>
    <t>za bieżący</t>
  </si>
  <si>
    <t>rok obrotowy</t>
  </si>
  <si>
    <t>Razem przychody ze sprzedaży netto</t>
  </si>
  <si>
    <r>
      <t>1)</t>
    </r>
    <r>
      <rPr>
        <sz val="10"/>
        <color rgb="FF000000"/>
        <rFont val="Times New Roman"/>
        <family val="1"/>
        <charset val="238"/>
      </rPr>
      <t xml:space="preserve">        </t>
    </r>
    <r>
      <rPr>
        <sz val="10"/>
        <color rgb="FF000000"/>
        <rFont val="Calibri"/>
        <family val="2"/>
        <charset val="238"/>
      </rPr>
      <t>produktów</t>
    </r>
  </si>
  <si>
    <r>
      <t>2)</t>
    </r>
    <r>
      <rPr>
        <sz val="10"/>
        <color rgb="FF000000"/>
        <rFont val="Times New Roman"/>
        <family val="1"/>
        <charset val="238"/>
      </rPr>
      <t xml:space="preserve">        </t>
    </r>
    <r>
      <rPr>
        <sz val="10"/>
        <color rgb="FF000000"/>
        <rFont val="Calibri"/>
        <family val="2"/>
        <charset val="238"/>
      </rPr>
      <t>usług</t>
    </r>
  </si>
  <si>
    <r>
      <t>3)</t>
    </r>
    <r>
      <rPr>
        <sz val="10"/>
        <color rgb="FF000000"/>
        <rFont val="Times New Roman"/>
        <family val="1"/>
        <charset val="238"/>
      </rPr>
      <t xml:space="preserve">        </t>
    </r>
    <r>
      <rPr>
        <sz val="10"/>
        <color rgb="FF000000"/>
        <rFont val="Calibri"/>
        <family val="2"/>
        <charset val="238"/>
      </rPr>
      <t xml:space="preserve">towarów </t>
    </r>
  </si>
  <si>
    <r>
      <t>4)</t>
    </r>
    <r>
      <rPr>
        <sz val="10"/>
        <color rgb="FF000000"/>
        <rFont val="Times New Roman"/>
        <family val="1"/>
        <charset val="238"/>
      </rPr>
      <t xml:space="preserve">        </t>
    </r>
    <r>
      <rPr>
        <sz val="10"/>
        <color rgb="FF000000"/>
        <rFont val="Calibri"/>
        <family val="2"/>
        <charset val="238"/>
      </rPr>
      <t>materiałów</t>
    </r>
  </si>
  <si>
    <t>2) w przypadku jednostek, które sporządzają rachunek zysków i strat w wariancie kalkulacyjnym, dane o kosztach wytworzenia produktów na własne potrzeby oraz o kosztach rodzajowych:</t>
  </si>
  <si>
    <t>a) amortyzacji,</t>
  </si>
  <si>
    <t xml:space="preserve">b) zużycia materiałów i energii, </t>
  </si>
  <si>
    <t>c) usług obcych,</t>
  </si>
  <si>
    <t xml:space="preserve">d) podatków i opłat, </t>
  </si>
  <si>
    <t>e) wynagrodzeń,</t>
  </si>
  <si>
    <t xml:space="preserve">f) ubezpieczeń i innych świadczeń, w tym emerytalnych, </t>
  </si>
  <si>
    <t>g) pozostałych kosztach rodzajowych</t>
  </si>
  <si>
    <t>Nota 27 Koszty rodzajowe i koszty wytworzenia produktów na własne potrzeby jednostki sporządzającej rachunek zysków i strat w wariancie kalkulacyjnym</t>
  </si>
  <si>
    <t>Poprzedni</t>
  </si>
  <si>
    <t>Bieżący</t>
  </si>
  <si>
    <t>1. Amortyzacja</t>
  </si>
  <si>
    <t>2. Zużycie materiałów i energii</t>
  </si>
  <si>
    <t>3. Usługi obce</t>
  </si>
  <si>
    <t xml:space="preserve">   4. Wynagrodzenia z umów o pracę</t>
  </si>
  <si>
    <t>5. Wynagrodzenia z umów cywilnoprawnych</t>
  </si>
  <si>
    <t>6. Ubezpieczenia i inne świadczenia, w tym:</t>
  </si>
  <si>
    <t>– emerytalne</t>
  </si>
  <si>
    <t>7. Koszty podróży</t>
  </si>
  <si>
    <t>8. Koszty reprezentacji i reklamy</t>
  </si>
  <si>
    <t>9. Podatki i opłaty</t>
  </si>
  <si>
    <t>10.Pozostałe koszty rodzajowe</t>
  </si>
  <si>
    <t xml:space="preserve">11. Razem </t>
  </si>
  <si>
    <t>12. Koszt wytworzenia produktów na własne potrzeby</t>
  </si>
  <si>
    <t>3) wysokość i wyjaśnienie przyczyn odpisów aktualizujących środki trwałe</t>
  </si>
  <si>
    <t>Nota 28 Odpisy aktualizujące środki trwałe</t>
  </si>
  <si>
    <t>Przyczyna dokonania odpisu aktualizującego wartość środków trwałych</t>
  </si>
  <si>
    <t>Zmiana technologii produkcji</t>
  </si>
  <si>
    <t>Przeznaczenie do likwidacji w związku z nieopłacalnością dalszego wykorzystywania lub remontowania</t>
  </si>
  <si>
    <t>Wycofanie z użytkowania na skutek zaniechania produkcji</t>
  </si>
  <si>
    <t>Inne przyczyny</t>
  </si>
  <si>
    <t>4) wysokość odpisów aktualizujących wartość zapasów</t>
  </si>
  <si>
    <t>Nota 29 Odpisy aktualizujące wartość zapasów</t>
  </si>
  <si>
    <t>Przyczyna dokonania odpisu aktualizującego wartość zapasów</t>
  </si>
  <si>
    <t>Materiały</t>
  </si>
  <si>
    <t>i opakowania</t>
  </si>
  <si>
    <t>Półprodukty i produkcja w toku</t>
  </si>
  <si>
    <t>Produkty gotowe</t>
  </si>
  <si>
    <t>Towary</t>
  </si>
  <si>
    <t>Utrata cech użytkowych i handlowych</t>
  </si>
  <si>
    <t>Utrata rynków zbytu</t>
  </si>
  <si>
    <t>5) informacje o przychodach, kosztach i wynikach działalności zaniechanej w roku obrotowym lub przewidzianej do zaniechania w roku następnym</t>
  </si>
  <si>
    <t>Nota 30 Przychody, koszty i wynik działalności zaniechanej w roku obrotowym lub przewidzianej do zaniechania w roku następnym</t>
  </si>
  <si>
    <t>Rodzaj działalności zaniechanej</t>
  </si>
  <si>
    <t>lub przewidzianej do zaniechania</t>
  </si>
  <si>
    <t>Przychody</t>
  </si>
  <si>
    <t>Koszty</t>
  </si>
  <si>
    <t>Wynik finansowy</t>
  </si>
  <si>
    <t>6) rozliczenie różnicy pomiędzy podstawą opodatkowania podatkiem dochodowym a wynikiem finansowym (zyskiem, stratą) brutto</t>
  </si>
  <si>
    <t xml:space="preserve">      - przychody w wysokości amortyzacji środków trwałych sfinansowanych dotacjami </t>
  </si>
  <si>
    <t xml:space="preserve">        - równowartość odpisów amortyzacyjnych prawa wieczystego użytkowania gruntów</t>
  </si>
  <si>
    <t xml:space="preserve">- naliczone odsetki </t>
  </si>
  <si>
    <t>- naliczone różnice kursowe</t>
  </si>
  <si>
    <t>- aktualizacja wartości udziałów</t>
  </si>
  <si>
    <t>- rozwiązanie odpisów aktualizujących należności</t>
  </si>
  <si>
    <t xml:space="preserve">- skutki wyceny nieruchomości </t>
  </si>
  <si>
    <t>- dotacje otrzymane w latach poprzednich a rozliczone w roku bieżącym</t>
  </si>
  <si>
    <t xml:space="preserve">- przychody w wysokości amortyzacji WNiP otrzymanych nieodpłatnie </t>
  </si>
  <si>
    <t xml:space="preserve">     - pozostałe</t>
  </si>
  <si>
    <t xml:space="preserve">     - obroty wewnętrze </t>
  </si>
  <si>
    <t>- odsetki naliczone w latach poprzednich a wpłacone w roku bieżącym</t>
  </si>
  <si>
    <t xml:space="preserve">- pozostałe </t>
  </si>
  <si>
    <t>1) koszty działalności statutowej sfinansowane ze składek</t>
  </si>
  <si>
    <t>2) inne koszty działalności statutowej</t>
  </si>
  <si>
    <t>5) pozostałe koszty operacyjne</t>
  </si>
  <si>
    <t>6) koszty finansowe</t>
  </si>
  <si>
    <t>1) odsetki budżetowe zapłacone</t>
  </si>
  <si>
    <t xml:space="preserve">2)  odsetki od dotacji zapłacone </t>
  </si>
  <si>
    <t>3)  kary, grzywny, mandaty</t>
  </si>
  <si>
    <t>10)    kwoty skradzione, zgubione</t>
  </si>
  <si>
    <t>11)  należności odpisane jako nieściągalne, jeśli na mocy postanowień art. 16, ust. 1 nie można ich ująć jako koszty uzyskania przychodu</t>
  </si>
  <si>
    <t>1)     koszty sfinansowane z dotacji</t>
  </si>
  <si>
    <t>2)  amortyzacja środków trwałych sfinansowana dotacjami</t>
  </si>
  <si>
    <t>3)  amortyzacja prawa użytkowania wieczystego gruntów</t>
  </si>
  <si>
    <t>4)  amortyzacja środków trwałych służących działalności statutowej</t>
  </si>
  <si>
    <t>5)   ujęte w koszty a niewypłacone wynagrodzenia brutto z tytułu umów o pracę</t>
  </si>
  <si>
    <t>8)    naliczone i niezapłacone różnice kursowe</t>
  </si>
  <si>
    <t xml:space="preserve">9)   odpisy aktualizujące należności </t>
  </si>
  <si>
    <t>10) przekroczone limity diet i innych kosztów podróży służbowych</t>
  </si>
  <si>
    <t>13)   pozostałe koszty niestanowiące kosztów uzyskania przychodów – wymienione, w art. 16, ust. 1 ustawy o podatku dochodowym od osób prawnych o charakterze przejściowym</t>
  </si>
  <si>
    <t>14)   pozostałe koszty niestanowiące kosztów uzyskania przychodów – różnice o charakterze trwałym</t>
  </si>
  <si>
    <t>– amortyzacja samochodów osobowych w części przekraczającej 20.000 euro</t>
  </si>
  <si>
    <t>– składki na ubezpieczenie samochodów osobowych od wartości przekraczającej 20.000 euro</t>
  </si>
  <si>
    <t>15)  obroty wewnętrzne</t>
  </si>
  <si>
    <t>7.  Koszty podatkowe z lat poprzednich, nie ujęte w księgach rachunkowych - łącznie (+)</t>
  </si>
  <si>
    <t>1)  wypłacone wynagrodzenia brutto z tytułu umów o pracę w roku bieżącym które zarachowane były w roku poprzednim</t>
  </si>
  <si>
    <t>2)  wypłacone wynagrodzenia brutto z tytułu umów o dzieło, zlecenia itp.. w roku bieżącym, które zarachowane były w roku poprzednim</t>
  </si>
  <si>
    <t>3)  przekazane do ZUS w roku bieżącym a zarachowane w roku poprzednim składki na ubezpieczenia społeczne w części opłaconej przez pracodawcę oraz nieodprowadzone składki na Fundusz Pracy i FGŚP</t>
  </si>
  <si>
    <t>1) wydatki na cele niestatutowe stanowiące koszty bilansowe roku bieżącego - kwota z poz. 5</t>
  </si>
  <si>
    <t xml:space="preserve">2) wydatki na cele niestatutowe stanowiące koszty bilansowe lat ubiegłych </t>
  </si>
  <si>
    <t xml:space="preserve">11. Dochody zadeklarowane jako wolne od podatku a wydatkowane na cele niezgodne z celami statutowymi ZHP określonymi w art. 17, ust. 1 ustawy o podatku dochodowym od osób prawnych stanowiące – tzw. „inne zobowiązanie podatkowe” tytułu przekazania na działalność gospodarczą </t>
  </si>
  <si>
    <t>Nota 31 Rozliczenie różnicy pomiędzy podstawą opodatkowania podatkiem dochodowym a wynikiem finansowym (zyskiem, stratą) brutto</t>
  </si>
  <si>
    <r>
      <t>1.</t>
    </r>
    <r>
      <rPr>
        <b/>
        <sz val="10"/>
        <color theme="1"/>
        <rFont val="Times New Roman"/>
        <family val="1"/>
        <charset val="238"/>
      </rPr>
      <t xml:space="preserve">        </t>
    </r>
    <r>
      <rPr>
        <b/>
        <sz val="10"/>
        <color theme="1"/>
        <rFont val="Calibri"/>
        <family val="2"/>
        <charset val="238"/>
      </rPr>
      <t>Przychody wynikające z ksiąg rachunkowych łącznie</t>
    </r>
  </si>
  <si>
    <r>
      <t>2.</t>
    </r>
    <r>
      <rPr>
        <b/>
        <sz val="10"/>
        <color rgb="FF231F20"/>
        <rFont val="Times New Roman"/>
        <family val="1"/>
        <charset val="238"/>
      </rPr>
      <t xml:space="preserve">        </t>
    </r>
    <r>
      <rPr>
        <b/>
        <sz val="10"/>
        <color rgb="FF231F20"/>
        <rFont val="Calibri"/>
        <family val="2"/>
        <charset val="238"/>
      </rPr>
      <t>Korekty przychodów – razem (+ lub -)</t>
    </r>
  </si>
  <si>
    <r>
      <t>2)</t>
    </r>
    <r>
      <rPr>
        <sz val="10"/>
        <color rgb="FF231F20"/>
        <rFont val="Times New Roman"/>
        <family val="1"/>
        <charset val="238"/>
      </rPr>
      <t xml:space="preserve">       </t>
    </r>
    <r>
      <rPr>
        <sz val="10"/>
        <color rgb="FF231F20"/>
        <rFont val="Calibri"/>
        <family val="2"/>
        <charset val="238"/>
      </rPr>
      <t>Przychody podatkowe nie ujęte w księgach rachunkowych</t>
    </r>
  </si>
  <si>
    <r>
      <t>6)    ujęte w koszty a niewypłacone wynagrodzenia brutto z tytułu umów o dzieło,</t>
    </r>
    <r>
      <rPr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</rPr>
      <t>zlecenia itp.</t>
    </r>
  </si>
  <si>
    <r>
      <t>7)     ujęte w koszty, lecz nieprzekazane do ZUS składki na ubezpieczenia społeczne w</t>
    </r>
    <r>
      <rPr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</rPr>
      <t>części opłacanej przez</t>
    </r>
    <r>
      <rPr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</rPr>
      <t>pracodawcę oraz nieodprowadzone składki na Fundusz Pracy i FGŚP</t>
    </r>
  </si>
  <si>
    <r>
      <t>11)  wydatki na rzecz osób wchodzących w skład rad nadzorczych, komisji rewizyjnych</t>
    </r>
    <r>
      <rPr>
        <sz val="10"/>
        <color theme="1"/>
        <rFont val="Times New Roman"/>
        <family val="1"/>
        <charset val="238"/>
      </rPr>
      <t xml:space="preserve">  </t>
    </r>
    <r>
      <rPr>
        <sz val="10"/>
        <color theme="1"/>
        <rFont val="Calibri"/>
        <family val="2"/>
        <charset val="238"/>
      </rPr>
      <t>lub organów</t>
    </r>
    <r>
      <rPr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</rPr>
      <t>stanowiących osób prawnych, z wyjątkiem wynagrodzeń wypłacanych z tytułu pełnienia funkcji</t>
    </r>
  </si>
  <si>
    <t xml:space="preserve"> 4) koszty ogólnego zarządu </t>
  </si>
  <si>
    <r>
      <t>1)</t>
    </r>
    <r>
      <rPr>
        <sz val="10"/>
        <color rgb="FF231F20"/>
        <rFont val="Times New Roman"/>
        <family val="1"/>
        <charset val="238"/>
      </rPr>
      <t xml:space="preserve"> </t>
    </r>
    <r>
      <rPr>
        <sz val="10"/>
        <color rgb="FF231F20"/>
        <rFont val="Calibri"/>
        <family val="2"/>
        <charset val="238"/>
      </rPr>
      <t xml:space="preserve">Przychody ze składek członkowskich </t>
    </r>
  </si>
  <si>
    <t xml:space="preserve">  4)wpłaty na PFRON</t>
  </si>
  <si>
    <t xml:space="preserve"> 5)wydatki nieudokumentowane i niespełniające cech dowodu księgowego</t>
  </si>
  <si>
    <t xml:space="preserve">  6) odszkodowania z tytułu wypadków przy pracy</t>
  </si>
  <si>
    <t xml:space="preserve"> 8)niedobory zawinione </t>
  </si>
  <si>
    <t xml:space="preserve"> 7) zawinione straty</t>
  </si>
  <si>
    <t>9) darowizny na cele niezgodne z celami statutowymi ZHP</t>
  </si>
  <si>
    <t xml:space="preserve"> 12) pozostałe </t>
  </si>
  <si>
    <t xml:space="preserve"> 12) składki na rzecz organizacji, do których przynależność nie jest obowiązkowa</t>
  </si>
  <si>
    <t>7) koszt wytworzenia środków trwałych w budowie, w tym odsetki oraz różnice kursowe, które powiększyły koszt wytworzenia środków trwałych w budowie w roku obrotowym</t>
  </si>
  <si>
    <t>Nota 32 Koszt wytworzenia środków trwałych w budowie</t>
  </si>
  <si>
    <t>Koszty wytworzenia ogółem</t>
  </si>
  <si>
    <t>W tym koszty finansowania</t>
  </si>
  <si>
    <t>odsetki</t>
  </si>
  <si>
    <t>różnice kursowe</t>
  </si>
  <si>
    <t>Środki trwałe oddane do użytkowania w roku obrotowym</t>
  </si>
  <si>
    <t>Środki trwałe w budowie</t>
  </si>
  <si>
    <t>8) odsetki oraz różnice kursowe, które powiększyły cenę nabycia towarów lub koszt wytworzenia produktów w roku obrotowym</t>
  </si>
  <si>
    <t>Nota 33 Odsetki oraz różnice kursowe, które powiększyły cenę nabycia towarów lub koszt wytworzenia produktów w roku obrotowym</t>
  </si>
  <si>
    <t>Produkty</t>
  </si>
  <si>
    <t>Różnice kursowe, w tym z tytułu:</t>
  </si>
  <si>
    <t>Odsetki, w tym z tytułu:</t>
  </si>
  <si>
    <t>9) poniesione w ostatnim roku i planowane na następny rok nakłady na niefinansowe aktywa trwałe; odrębnie należy wykazać poniesione i planowane nakłady na ochronę środowiska</t>
  </si>
  <si>
    <t>Nota 34 Nakłady na niefinansowe aktywa trwałe, w tym nakłady na ochronę środowiska</t>
  </si>
  <si>
    <t>Nakłady poniesione w roku obrotowym (bieżącym)</t>
  </si>
  <si>
    <t>Nakłady planowane na rok następny</t>
  </si>
  <si>
    <t>1. Wartości niematerialne i prawne</t>
  </si>
  <si>
    <t>2. Środki trwałe przyjęte do użytkowania, w tym:</t>
  </si>
  <si>
    <t>– na ochronę środowiska</t>
  </si>
  <si>
    <t>3. Środki trwałe w budowie, w tym:</t>
  </si>
  <si>
    <t>4. Inwestycje w nieruchomości i prawa przyjęte do użytkowania</t>
  </si>
  <si>
    <r>
      <t>2)</t>
    </r>
    <r>
      <rPr>
        <sz val="10"/>
        <color rgb="FF231F20"/>
        <rFont val="Times New Roman"/>
        <family val="1"/>
        <charset val="238"/>
      </rPr>
      <t xml:space="preserve">  </t>
    </r>
    <r>
      <rPr>
        <sz val="10"/>
        <color rgb="FF231F20"/>
        <rFont val="Calibri"/>
        <family val="2"/>
        <charset val="238"/>
      </rPr>
      <t xml:space="preserve">Inne przychody działalności statutowej </t>
    </r>
  </si>
  <si>
    <r>
      <t>3)</t>
    </r>
    <r>
      <rPr>
        <sz val="10"/>
        <color rgb="FF231F20"/>
        <rFont val="Times New Roman"/>
        <family val="1"/>
        <charset val="238"/>
      </rPr>
      <t> </t>
    </r>
    <r>
      <rPr>
        <sz val="10"/>
        <color rgb="FF231F20"/>
        <rFont val="Calibri"/>
        <family val="2"/>
        <charset val="238"/>
      </rPr>
      <t>Przychody działalności gospodarczej (ze sprzedaży)</t>
    </r>
  </si>
  <si>
    <r>
      <t>4)</t>
    </r>
    <r>
      <rPr>
        <sz val="10"/>
        <color rgb="FF231F20"/>
        <rFont val="Times New Roman"/>
        <family val="1"/>
        <charset val="238"/>
      </rPr>
      <t xml:space="preserve">  </t>
    </r>
    <r>
      <rPr>
        <sz val="10"/>
        <color rgb="FF231F20"/>
        <rFont val="Calibri"/>
        <family val="2"/>
        <charset val="238"/>
      </rPr>
      <t>Pozostałe przychody operacyjne</t>
    </r>
  </si>
  <si>
    <r>
      <t>5)</t>
    </r>
    <r>
      <rPr>
        <sz val="10"/>
        <color rgb="FF231F20"/>
        <rFont val="Times New Roman"/>
        <family val="1"/>
        <charset val="238"/>
      </rPr>
      <t> </t>
    </r>
    <r>
      <rPr>
        <sz val="10"/>
        <color rgb="FF231F20"/>
        <rFont val="Calibri"/>
        <family val="2"/>
        <charset val="238"/>
      </rPr>
      <t xml:space="preserve">Przychody finansowe </t>
    </r>
  </si>
  <si>
    <r>
      <t>1)</t>
    </r>
    <r>
      <rPr>
        <sz val="10"/>
        <color rgb="FF231F20"/>
        <rFont val="Times New Roman"/>
        <family val="1"/>
        <charset val="238"/>
      </rPr>
      <t xml:space="preserve"> </t>
    </r>
    <r>
      <rPr>
        <sz val="10"/>
        <color rgb="FF231F20"/>
        <rFont val="Calibri"/>
        <family val="2"/>
        <charset val="238"/>
      </rPr>
      <t>Przychody niestanowiące przychodów podatkowych (-)</t>
    </r>
  </si>
  <si>
    <r>
      <t>3.</t>
    </r>
    <r>
      <rPr>
        <b/>
        <sz val="10"/>
        <color rgb="FF231F20"/>
        <rFont val="Times New Roman"/>
        <family val="1"/>
        <charset val="238"/>
      </rPr>
      <t> </t>
    </r>
    <r>
      <rPr>
        <b/>
        <sz val="10"/>
        <color rgb="FF231F20"/>
        <rFont val="Calibri"/>
        <family val="2"/>
        <charset val="238"/>
      </rPr>
      <t>Przychody podatkowe 1+ lub -2)</t>
    </r>
  </si>
  <si>
    <r>
      <t>5.</t>
    </r>
    <r>
      <rPr>
        <b/>
        <sz val="10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</rPr>
      <t>Korekty kosztów wynikających z ksiąg rachunkowych – różnice powodujące obowiązek zapłaty podatku –  łącznie (-)</t>
    </r>
  </si>
  <si>
    <t>6. Korekty kosztów wynikających z ksiąg rachunkowych – różnice niepowodujące obowiązku zapłaty podatku – łącznie (-)</t>
  </si>
  <si>
    <t>9. Dochód/strata podatkowa (poz. 3-8)</t>
  </si>
  <si>
    <t>8. Koszty podatkowe – łącznie (poz. 4-5-6+7)</t>
  </si>
  <si>
    <r>
      <t>10. Dochody zadeklarowane jako wolne od podatku a wydatko­wane na cele</t>
    </r>
    <r>
      <rPr>
        <b/>
        <sz val="10"/>
        <color theme="1"/>
        <rFont val="Times New Roman"/>
        <family val="1"/>
        <charset val="238"/>
      </rPr>
      <t xml:space="preserve"> </t>
    </r>
    <r>
      <rPr>
        <b/>
        <sz val="10"/>
        <color theme="1"/>
        <rFont val="Calibri"/>
        <family val="2"/>
        <charset val="238"/>
      </rPr>
      <t>niezgodne z celami statutowymi ZHP określonymi w art. 17, ust. 1 ustawy o podatku dochodowym od osób</t>
    </r>
    <r>
      <rPr>
        <b/>
        <sz val="10"/>
        <color theme="1"/>
        <rFont val="Times New Roman"/>
        <family val="1"/>
        <charset val="238"/>
      </rPr>
      <t xml:space="preserve"> </t>
    </r>
    <r>
      <rPr>
        <b/>
        <sz val="10"/>
        <color theme="1"/>
        <rFont val="Calibri"/>
        <family val="2"/>
        <charset val="238"/>
      </rPr>
      <t>prawnych stanowiące – tzw. „inne</t>
    </r>
    <r>
      <rPr>
        <b/>
        <sz val="10"/>
        <color theme="1"/>
        <rFont val="Times New Roman"/>
        <family val="1"/>
        <charset val="238"/>
      </rPr>
      <t xml:space="preserve"> </t>
    </r>
    <r>
      <rPr>
        <b/>
        <sz val="10"/>
        <color theme="1"/>
        <rFont val="Calibri"/>
        <family val="2"/>
        <charset val="238"/>
      </rPr>
      <t xml:space="preserve">zobowiązanie podatkowe” </t>
    </r>
  </si>
  <si>
    <r>
      <t>4.</t>
    </r>
    <r>
      <rPr>
        <b/>
        <sz val="10"/>
        <color rgb="FF231F20"/>
        <rFont val="Times New Roman"/>
        <family val="1"/>
        <charset val="238"/>
      </rPr>
      <t> </t>
    </r>
    <r>
      <rPr>
        <b/>
        <sz val="10"/>
        <color rgb="FF231F20"/>
        <rFont val="Calibri"/>
        <family val="2"/>
        <charset val="238"/>
      </rPr>
      <t xml:space="preserve">Koszty wynikające z ksiąg rachunkowych łącznie </t>
    </r>
  </si>
  <si>
    <t>10) kwotę i charakter poszczególnych pozycji przychodów lub kosztów o nadzwyczajnej wartości lub które wystąpiły incydentalnie</t>
  </si>
  <si>
    <t>Nota 35 Kwota i charakter poszczególnych pozycji przychodów i kosztów o nadzwyczajnej wartości lub które wystąpiły incydentalnie</t>
  </si>
  <si>
    <t>1. Przychody</t>
  </si>
  <si>
    <t>– o nadzwyczajnej wartości, w tym:</t>
  </si>
  <si>
    <t>– które wystąpiły incydentalnie, w tym:</t>
  </si>
  <si>
    <t>2. Koszty</t>
  </si>
  <si>
    <t>3. Kursy przyjęte do wyceny pozycji sprawozdania finansowego, wyrażonych w walutach obcych</t>
  </si>
  <si>
    <t>„Dla pozycji sprawozdania finansowego, wyrażonych w walutach obcych – kursy przyjęte do ich wyceny”.</t>
  </si>
  <si>
    <t>Nota 36 Kursy walut przyjęte do wyceny składników bilansu oraz rachunku zysków i strat</t>
  </si>
  <si>
    <t>Rodzaj składnika /Nazwa waluty</t>
  </si>
  <si>
    <t>Kod waluty</t>
  </si>
  <si>
    <t>Rodzaj kursu/</t>
  </si>
  <si>
    <t>tabela kursów</t>
  </si>
  <si>
    <t>Przyjęty kurs</t>
  </si>
  <si>
    <t>1. Należności</t>
  </si>
  <si>
    <t>– euro</t>
  </si>
  <si>
    <t>EUR</t>
  </si>
  <si>
    <t>– dolar amerykański</t>
  </si>
  <si>
    <t>USD</t>
  </si>
  <si>
    <t>– funt szterling</t>
  </si>
  <si>
    <t>GBP</t>
  </si>
  <si>
    <t xml:space="preserve">       – frank szwajcarski</t>
  </si>
  <si>
    <t>2. Środki pieniężne w kasie i w banku</t>
  </si>
  <si>
    <t xml:space="preserve">        – funt szterling</t>
  </si>
  <si>
    <t xml:space="preserve">     – frank szwajcarski </t>
  </si>
  <si>
    <t>4. Zobowiązania</t>
  </si>
  <si>
    <t xml:space="preserve">       – dolar amerykański</t>
  </si>
  <si>
    <t xml:space="preserve">       – funt szterling</t>
  </si>
  <si>
    <t xml:space="preserve"> CHF</t>
  </si>
  <si>
    <t xml:space="preserve">  GBP</t>
  </si>
  <si>
    <t xml:space="preserve">  CHF</t>
  </si>
  <si>
    <t xml:space="preserve"> USD</t>
  </si>
  <si>
    <t>4. Informacje i objaśnienia do rachunku przepływów pieniężnych</t>
  </si>
  <si>
    <t>„Objaśnienie struktury środków pieniężnych przyjętych do rachunku przepływów pieniężnych, a w przypadku gdy rachunek przepływów pieniężnych sporządzony jest metodą bezpośrednią, dodatkowo należy przedstawić uzgodnienie przepływów pieniężnych netto z działalności operacyjnej, sporządzone metodą pośrednią; w przypadku różnic pomiędzy zmianami stanu niektórych pozycji w bilansie oraz zmianami tych samych pozycji wykazanymi w rachunku przepływów pieniężnych, należy wyjaśnić ich przyczyny”.</t>
  </si>
  <si>
    <t>Związek Harcerstwa Polskiego nie sporządza Rachunku przepływów pieniężnych.</t>
  </si>
  <si>
    <t>5. Umowy i istotne transakcje zawarte przez jednostkę oraz niektóre zagadnienia osobowe</t>
  </si>
  <si>
    <t>1) informacje o charakterze i celu gospodarczym zawartych przez jednostkę umów nieuwzględnionych w bilansie w zakresie niezbędnym do oceny ich wpływu na sytuację majątkową, finansową i wynik finansowy jednostki</t>
  </si>
  <si>
    <t>2) informacje o transakcjach (wraz z ich kwotami) zawartych przez jednostkę na innych warunkach niż rynkowe ze stronami powiązanymi, przez które rozumie się podmioty powiązane zdefiniowane w międzynarodowych standardach rachunkowości przyjętych zgodnie z rozporządzeniem (WE) nr 1606/2002 Parlamentu Europejskiego i Rady z dnia 19 lipca 2002 r. w sprawie stosowania międzynarodowych standardów rachunkowości, wraz z informacjami określającymi charakter związku ze stronami powiązanymi oraz innymi informacjami dotyczącymi transakcji niezbędnymi dla zrozumienia ich wpływu na sytuację majątkową, finansową i wynik finansowy jednostki. Informacje dotyczące poszczególnych transakcji mogą być zgrupowane według ich rodzaju, z wyjątkiem przypadku, gdy informacje na temat poszczególnych transakcji są niezbędne dla oceny ich wpływu na sytuację majątkową, finansową i wynik finansowy jednostki</t>
  </si>
  <si>
    <t>3) informacje o przeciętnym w roku obrotowym zatrudnieniu, z podziałem na grupy zawodowe</t>
  </si>
  <si>
    <t xml:space="preserve">Nota 37 Przeciętne zatrudnienie </t>
  </si>
  <si>
    <t>Przeciętne zatrudnienie</t>
  </si>
  <si>
    <t>Członkowie Głównej Kwatery ZHP/ chorągwi ZHP</t>
  </si>
  <si>
    <t>Pracownicy Głównej Kwatery ZHP/ chorągwi ZHP</t>
  </si>
  <si>
    <t>Komendanci hufców</t>
  </si>
  <si>
    <t>Pracownicy komend hufców</t>
  </si>
  <si>
    <t>Pracownicy baz i ośrodków chorągwianych</t>
  </si>
  <si>
    <t>Pracownicy baz i ośrodków hufcowych</t>
  </si>
  <si>
    <t xml:space="preserve">Kierownicy ośrodków i zakładów samobilansujących </t>
  </si>
  <si>
    <t>Pracownicy ośrodków i zakładów samobilansujących</t>
  </si>
  <si>
    <t>4) informacje o wynagrodzeniach, łącznie z wynagrodzeniem z zysku, wypłaconych lub należnych osobom wchodzącym w skład organów zarządzających, nadzorujących albo administrujących spółek handlowych (dla każdej grupy osobno) za rok obrotowy oraz wszelkich zobowiązaniach wynikających z emerytur i świadczeń o podobnym charakterze dla byłych członków tych organów lub zobowiązaniach zaciągniętych w związku z tymi emeryturami, ze wskazaniem kwoty ogółem dla każdej kategorii organu</t>
  </si>
  <si>
    <t>Nota 38 Wynagrodzenia, łącznie z wynagrodzeniem z zysku, wypłacone lub należne osobom wchodzącym w skład organów jednostki</t>
  </si>
  <si>
    <t>Wynagrodzenia brutto</t>
  </si>
  <si>
    <t>Organ zarządzający</t>
  </si>
  <si>
    <t>Organ nadzorujący</t>
  </si>
  <si>
    <t>Organ administrujący</t>
  </si>
  <si>
    <t>Nota 39 Zobowiązania wynikające z emerytur i podobnych świadczeń oraz zaciągnięte w związku z tymi emeryturami dla byłych członków organów jednostki</t>
  </si>
  <si>
    <t>Zobowiązania</t>
  </si>
  <si>
    <t>wynikające z emerytur</t>
  </si>
  <si>
    <t>i świadczeń o podobnym charakterze</t>
  </si>
  <si>
    <t>zaciągnięte w związku</t>
  </si>
  <si>
    <t>z tymi emeryturami</t>
  </si>
  <si>
    <t>Byli członkowie organu zarządzającego</t>
  </si>
  <si>
    <t>Byli członkowie organu nadzorującego</t>
  </si>
  <si>
    <t>Byli członkowie organu administrującego</t>
  </si>
  <si>
    <t>5) informacje o kwotach zaliczek, kredytów, pożyczek i świadczeń o podobnym charakterze udzielonych osobom wchodzącym w skład organów zarządzających, nadzorujących i administrujących jednostki, ze wskazaniem ich głównych warunków, wysokości oprocentowania oraz wszelkich kwot spłaconych, odpisanych lub umorzonych, a także zobowiązań zaciągniętych w ich imieniu tytułem gwarancji i poręczeń wszelkiego rodzaju, ze wskazaniem kwoty ogółem dla każdego z tych organów</t>
  </si>
  <si>
    <t>Nota 40 Zaliczki, kredyty, pożyczki i inne podobne świadczenia udzielone osobom wchodzącym w skład organów jednostki</t>
  </si>
  <si>
    <t>Kwota świadczenia</t>
  </si>
  <si>
    <t>Kwota spłacona</t>
  </si>
  <si>
    <t>Kwota odpisana lub umorzona</t>
  </si>
  <si>
    <t>Główne warunki umowy</t>
  </si>
  <si>
    <t>oprocentowanie</t>
  </si>
  <si>
    <t>(od –do)</t>
  </si>
  <si>
    <t>pozostałe</t>
  </si>
  <si>
    <t>1. Organ zarządzający</t>
  </si>
  <si>
    <t>– pożyczka/kredyt</t>
  </si>
  <si>
    <t>– zaliczka</t>
  </si>
  <si>
    <t>– zobowiązania zaciągnięte w ich imieniu tytułem gwarancji i poręczeń</t>
  </si>
  <si>
    <t>2. Organ nadzorujący</t>
  </si>
  <si>
    <t>3. Organ administrujący</t>
  </si>
  <si>
    <t>6) informacje o wynagrodzeniu biegłego rewidenta lub podmiotu uprawnionego do badania sprawozdań finansowych, wypłaconym lub należnym za rok obrotowy odrębnie za:</t>
  </si>
  <si>
    <t xml:space="preserve">a) obowiązkowe badanie rocznego sprawozdania finansowego, </t>
  </si>
  <si>
    <t>b) inne usługi poświadczające,</t>
  </si>
  <si>
    <t xml:space="preserve">c) usługi doradztwa podatkowego, </t>
  </si>
  <si>
    <t>d) pozostałe usługi</t>
  </si>
  <si>
    <t>Nota 41 Wynagrodzenie biegłego rewidenta lub podmiotu uprawnionego do badania sprawozdań finansowych, wypłacone lub należne za rok obrotowy</t>
  </si>
  <si>
    <t>Wynagrodzenie</t>
  </si>
  <si>
    <t>ogółem</t>
  </si>
  <si>
    <t>W tym</t>
  </si>
  <si>
    <t>wypłacone</t>
  </si>
  <si>
    <t>należne</t>
  </si>
  <si>
    <t>Obowiązkowe badanie rocznego sprawozdania finansowego</t>
  </si>
  <si>
    <t>Inne usługi poświadczające</t>
  </si>
  <si>
    <t>Usługi doradztwa podatkowego</t>
  </si>
  <si>
    <t>Pozostałe usługi</t>
  </si>
  <si>
    <t>6. Błędy lat ubiegłych, zdarzenia po dniu bilansowym oraz zmiany polityki rachunkowości</t>
  </si>
  <si>
    <t>1) informacje o przychodach i kosztach z tytułu błędów popełnionych w latach ubiegłych odnoszonych w roku obrotowym na kapitał (fundusz) własny z podaniem ich kwot i rodzaju</t>
  </si>
  <si>
    <t>Nota 42 Przychody i koszty z tytułu błędów popełnionych w latach ubiegłych odnoszone na fundusz własny</t>
  </si>
  <si>
    <t>Rodzaj popełnionego błędu</t>
  </si>
  <si>
    <t>Korekta przychodów</t>
  </si>
  <si>
    <t>Korekta kosztów</t>
  </si>
  <si>
    <t>Korekta zysku (straty) z lat ubiegłych</t>
  </si>
  <si>
    <t>2) informacje o istotnych zdarzeniach, jakie nastąpiły po dniu bilansowym, a nieuwzględnionych w sprawozdaniu finansowym oraz o ich wpływie na sytuację majątkową, finansową oraz wynik finansowy jednostki</t>
  </si>
  <si>
    <t>3) przedstawienie dokonanych w roku obrotowym zmian zasad (polityki) rachunkowości, w tym metod wyceny, jeżeli wywierają one istotny wpływ na sytuację majątkową, finansową i wynik finansowy jednostki, ich przyczyny i spowodowaną zmianami kwotę wyniku finansowego oraz zmian w kapitale (funduszu) własnym, oraz przedstawienie zmiany sposobu sporządzania sprawozdania finansowego wraz z podaniem jej przyczyny</t>
  </si>
  <si>
    <t>Nota 43 Skutki zmian zasad (polityki) rachunkowości</t>
  </si>
  <si>
    <t>Opis zmiany</t>
  </si>
  <si>
    <t>Wpływ na bilans</t>
  </si>
  <si>
    <t>Wpływ na rachunek</t>
  </si>
  <si>
    <t>zysków i strat</t>
  </si>
  <si>
    <t>4) informacje liczbowe, wraz z wyjaśnieniem, zapewniające porównywalność danych sprawozdania finansowego za rok poprzedzający ze sprawozdaniem za rok obrotowy</t>
  </si>
  <si>
    <t>Dane za poprzedni rok obrotowy</t>
  </si>
  <si>
    <t>Dane za bieżący</t>
  </si>
  <si>
    <t>dane porównawcze</t>
  </si>
  <si>
    <t>przekształcone dane porównawcze</t>
  </si>
  <si>
    <t>Nota 44 Dane liczbowe zapewniające porównywalność danych</t>
  </si>
  <si>
    <t>7. Transakcje z jednostkami powiązanymi i zagadnienia dotyczące konsolidacji</t>
  </si>
  <si>
    <t>1) informacje o wspólnych przedsięwzięciach, które nie podlegają konsolidacji, w tym:</t>
  </si>
  <si>
    <t xml:space="preserve">a) nazwie, zakresie działalności wspólnego przedsięwzięcia, </t>
  </si>
  <si>
    <t>b) procentowym udziale,</t>
  </si>
  <si>
    <t>c) części wspólnie kontrolowanych rzeczowych składników aktywów trwałych oraz wartości niematerialnych i prawnych,</t>
  </si>
  <si>
    <t xml:space="preserve">d) zobowiązaniach zaciągniętych na potrzeby przedsięwzięcia lub zakupu używanych rzeczowych składników aktywów trwałych, </t>
  </si>
  <si>
    <t>e) części zobowiązań wspólnie zaciągniętych,</t>
  </si>
  <si>
    <t>f) przychodach uzyskanych ze wspólnego przedsięwzięcia i kosztach z nimi związanych,</t>
  </si>
  <si>
    <t>g) zobowiązaniach warunkowych i inwestycyjnych dotyczących wspólnego przedsięwzięcia</t>
  </si>
  <si>
    <t xml:space="preserve"> 2) informacje o transakcjach z jednostkami powiązanymi</t>
  </si>
  <si>
    <r>
      <t>3)</t>
    </r>
    <r>
      <rPr>
        <b/>
        <sz val="12"/>
        <color rgb="FF231F20"/>
        <rFont val="Times New Roman"/>
        <family val="1"/>
        <charset val="238"/>
      </rPr>
      <t xml:space="preserve">       </t>
    </r>
    <r>
      <rPr>
        <b/>
        <sz val="12"/>
        <color rgb="FF231F20"/>
        <rFont val="Calibri"/>
        <family val="2"/>
        <charset val="238"/>
      </rPr>
      <t>wykaz spółek (nazwa, siedziba), w których jednostka posiada zaangażowanie w kapitale lub 20% w ogólnej liczbie głosów w organie stanowiącym spółki; wykaz ten powinien zawierać także informacje o procencie posiadanego zaangażowania w kapitale oraz o kwocie kapitału własnego i zysku lub stracie netto tych spółek za ostatni rok obrotowy</t>
    </r>
  </si>
  <si>
    <t>Nota 45 Spółki, w których jednostka posiada zaangażowanie w kapitale lub 20% udziałów w ogólnej liczbie głosów w organie stanowiącym spółki</t>
  </si>
  <si>
    <t>Nazwa i adres spółki handlowej</t>
  </si>
  <si>
    <t>Procent posiadanych udziałów i akcji</t>
  </si>
  <si>
    <t>4) jeżeli jednostka nie sporządza skonsolidowanego sprawozdania finansowego, korzystając ze zwolnienia lub wyłączeń, informacje o:</t>
  </si>
  <si>
    <t>a) podstawie prawnej wraz z danymi uzasadniającymi odstąpienie od konsolidacji,</t>
  </si>
  <si>
    <t>b) nazwie i siedzibie jednostki sporządzającej skonsolidowane sprawozdanie finansowe na wyższym szczeblu grupy kapitałowej oraz miejscu jego publikacji,</t>
  </si>
  <si>
    <t>c) podstawowych wskaźnikach ekonomiczno-finansowych, charakteryzujących działalność jednostek powiązanych w danym i ubiegłym roku obrotowym, takich jak:</t>
  </si>
  <si>
    <t>d) rodzaju stosowanych standardów rachunkowości (krajowych czy międzynarodowych) przez jednostki powiązane</t>
  </si>
  <si>
    <r>
      <t xml:space="preserve">– </t>
    </r>
    <r>
      <rPr>
        <b/>
        <sz val="12"/>
        <color rgb="FF231F20"/>
        <rFont val="Calibri"/>
        <family val="2"/>
        <charset val="238"/>
      </rPr>
      <t>przychody netto ze sprzedaży produktów, towarów i materiałów oraz przychody finansowe,</t>
    </r>
  </si>
  <si>
    <r>
      <t xml:space="preserve">– </t>
    </r>
    <r>
      <rPr>
        <b/>
        <sz val="12"/>
        <color rgb="FF231F20"/>
        <rFont val="Calibri"/>
        <family val="2"/>
        <charset val="238"/>
      </rPr>
      <t>wynik finansowy netto oraz kwota kapitału (funduszu) własnego, z podziałem na grupy,</t>
    </r>
  </si>
  <si>
    <r>
      <t xml:space="preserve">– </t>
    </r>
    <r>
      <rPr>
        <b/>
        <sz val="12"/>
        <color rgb="FF231F20"/>
        <rFont val="Calibri"/>
        <family val="2"/>
        <charset val="238"/>
      </rPr>
      <t>wartość aktywów,</t>
    </r>
  </si>
  <si>
    <r>
      <t xml:space="preserve">– </t>
    </r>
    <r>
      <rPr>
        <b/>
        <sz val="12"/>
        <color rgb="FF231F20"/>
        <rFont val="Calibri"/>
        <family val="2"/>
        <charset val="238"/>
      </rPr>
      <t>przeciętne roczne zatrudnienie,</t>
    </r>
  </si>
  <si>
    <t>Nie dotyczy Związku Harcerstwa Polskiego</t>
  </si>
  <si>
    <t>5) informacje o:</t>
  </si>
  <si>
    <t>a) nazwie i siedzibie jednostki sporządzającej skonsolidowane sprawozdanie finansowe na najwyższym szczeblu grupy kapitałowej, w której skład wchodzi spółka jako jednostka zależna, oraz miejscu, w którym sprawozdanie to jest dostępne,</t>
  </si>
  <si>
    <t>b) nazwie i siedzibie jednostki sporządzającej skonsolidowane sprawozdanie finansowe na najniższym szczeblu grupy kapitałowej, w skład której wchodzi spółka jako jednostka zależna, oraz miejscu, w którym sprawozdanie to jest dostępne</t>
  </si>
  <si>
    <t>6) nazwę, adres siedziby zarządu lub siedziby statutowej jednostki oraz formę prawną każdej z jednostek, których dana jednostka jest wspólnikiem ponoszącym nieograniczoną odpowiedzialność majątkową</t>
  </si>
  <si>
    <t>8. Połączenie spółek, w przypadku sporządzania sprawozdania finansowego za okres, w którym to połączenie nastąpiło</t>
  </si>
  <si>
    <r>
      <t xml:space="preserve"> </t>
    </r>
    <r>
      <rPr>
        <b/>
        <sz val="12"/>
        <color rgb="FF231F20"/>
        <rFont val="Calibri"/>
        <family val="2"/>
        <charset val="238"/>
      </rPr>
      <t>„W przypadku sprawozdania finansowego sporządzonego za okres, w ciągu którego nastąpiło połączenie:</t>
    </r>
  </si>
  <si>
    <t>1) jeżeli połączenie zostało rozliczone metodą nabycia:</t>
  </si>
  <si>
    <t>2) jeżeli połączenie zostało rozliczone metodą łączenia udziałów:</t>
  </si>
  <si>
    <t>a) firmy i opis przedmiotu działalności spółek, które w wyniku połączenia zostały wykreślone z rejestru,</t>
  </si>
  <si>
    <t>b) liczbę, wartość nominalną i rodzaj udziałów (akcji) wyemitowanych w celu połączenia,</t>
  </si>
  <si>
    <t>c) przychody i koszty, zyski i straty oraz zmiany w kapitałach własnych połączonych spółek za okres od początku roku obrotowego, w ciągu którego nastąpiło połączenie, do dnia połączenia”.</t>
  </si>
  <si>
    <t>a) firmę i opis przedmiotu działalności spółki przejętej,</t>
  </si>
  <si>
    <t>c) cenę przejęcia, wartość aktywów netto według wartości godziwej spółki przejętej na dzień połączenia, wartość firmy lub ujemną wartość firmy i opis zasad jej amortyzacji;</t>
  </si>
  <si>
    <t>9. Zagrożenia dla kontynuowania działalności</t>
  </si>
  <si>
    <t>„W przypadku występowania niepewności co do możliwości kontynuowania działalności, opis tych niepewności oraz stwierdzenie, że taka niepewność występuje, oraz wskazanie, czy sprawozdanie finansowe zawiera korekty z tym związane; informacja powinna zawierać również opis podejmowanych bądź planowanych przez jednostkę działań mających na celu eliminację niepewności”.</t>
  </si>
  <si>
    <t>10. Pozostałe informacje i objaśnienia</t>
  </si>
  <si>
    <r>
      <t xml:space="preserve"> </t>
    </r>
    <r>
      <rPr>
        <b/>
        <sz val="12"/>
        <color rgb="FF231F20"/>
        <rFont val="Calibri"/>
        <family val="2"/>
        <charset val="238"/>
      </rPr>
      <t>„Inne informacje niż wymienione powyżej, jeżeli mogłyby w istotny sposób wpłynąć na ocenę sytuacji majątkowej i finansowej oraz wynik finansowy jednostki”.</t>
    </r>
  </si>
  <si>
    <t xml:space="preserve">Przychody i koszty w okresie sprawozdawczym </t>
  </si>
  <si>
    <t>2) pozostałe przychody</t>
  </si>
  <si>
    <t>1) Dotacje i subwencje</t>
  </si>
  <si>
    <t>7. Razem (wiersze 1 + 2 + 3 + 4 + 5 + 6 )</t>
  </si>
  <si>
    <r>
      <t>1.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 xml:space="preserve"> Składki  określone statutem</t>
    </r>
  </si>
  <si>
    <r>
      <t>2.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Przychody działalności odpłatnej pożytku publicznego</t>
    </r>
  </si>
  <si>
    <r>
      <t>1)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Dotacje i subwencje</t>
    </r>
  </si>
  <si>
    <r>
      <t>3.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Przychody działalności nieodpłatnej pożytku publicznego</t>
    </r>
  </si>
  <si>
    <r>
      <t>4.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 xml:space="preserve">Przychody z pozostałej działalności statutowej </t>
    </r>
  </si>
  <si>
    <r>
      <t>5.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Pozostałe przychody operacyjne</t>
    </r>
  </si>
  <si>
    <r>
      <t>6.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 xml:space="preserve">Pozostałe przychody finansowe </t>
    </r>
  </si>
  <si>
    <t>Nota 47  Łączna kwota przychodów</t>
  </si>
  <si>
    <t>Łączna kwota przychodów ogółem</t>
  </si>
  <si>
    <r>
      <t>1.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Przychody działalności odpłatnej pożytku publicznego</t>
    </r>
  </si>
  <si>
    <t>Nota 46  Przychody działalności statutowej pożytku publicznego</t>
  </si>
  <si>
    <t>Nota 48  Źródła  przychodów</t>
  </si>
  <si>
    <t xml:space="preserve">b)  ze środków budżetu państwa </t>
  </si>
  <si>
    <t>c)  ze środków budżetu jednostek samorządu terytorialnego</t>
  </si>
  <si>
    <t>d)  ze środków państwowych funduszy celowych</t>
  </si>
  <si>
    <r>
      <t>1.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Przychody z 1% podatku dochodowego od osób fizycznych</t>
    </r>
  </si>
  <si>
    <r>
      <t>2.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Ze źródeł publicznych ogółem:</t>
    </r>
  </si>
  <si>
    <r>
      <t>a)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ze środków europejskich w rozumieniu przepisów o finansach publicznych</t>
    </r>
  </si>
  <si>
    <r>
      <t>3.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 xml:space="preserve">Ze źródeł prywatnych ogółem: </t>
    </r>
  </si>
  <si>
    <r>
      <t>b)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z darowizn od osób fizycznych</t>
    </r>
  </si>
  <si>
    <r>
      <t>c)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darowizn od osób prawnych</t>
    </r>
  </si>
  <si>
    <r>
      <t>d)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z ofiarności publicznej (zbiórek publicznych, kwest)</t>
    </r>
  </si>
  <si>
    <r>
      <t>e)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ze spadków , zapisów</t>
    </r>
  </si>
  <si>
    <r>
      <t>f)</t>
    </r>
    <r>
      <rPr>
        <sz val="10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Calibri"/>
        <family val="2"/>
        <charset val="238"/>
      </rPr>
      <t>z wpływu z majątku (w szczególności sprzedaży lub wynajmu składników majątkowych)</t>
    </r>
  </si>
  <si>
    <r>
      <t>4.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 xml:space="preserve">Z innych źródeł </t>
    </r>
  </si>
  <si>
    <t xml:space="preserve">Nota 49  Łączna kwota kosztów </t>
  </si>
  <si>
    <t>Koszty ogółem</t>
  </si>
  <si>
    <t>W tym: wysokość kosztów finansowana z 1% podatku dochodowego od osób fizycznych</t>
  </si>
  <si>
    <t>Wyszczególnienie pozycji</t>
  </si>
  <si>
    <t>Razem (3+5)</t>
  </si>
  <si>
    <t xml:space="preserve"> 3) koszty działalności gospodarczej (koszt własny sprzedanych produktów, usług, towarów i materiałów)</t>
  </si>
  <si>
    <r>
      <t>2.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Przychody działalności nieodpłatnej pożytku publicznego</t>
    </r>
  </si>
  <si>
    <r>
      <t>3.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Przychody z działalności gospodarczej</t>
    </r>
  </si>
  <si>
    <r>
      <t>4.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Przychody finansowe</t>
    </r>
  </si>
  <si>
    <r>
      <t>5.</t>
    </r>
    <r>
      <rPr>
        <sz val="10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 xml:space="preserve">Pozostałe przychody </t>
    </r>
  </si>
  <si>
    <t>Składki członkowskie</t>
  </si>
  <si>
    <t>Centralna Składnica Harcerska 4 Żywioły Sp. Z o.o.</t>
  </si>
  <si>
    <t>Świat Młodych S.A.</t>
  </si>
  <si>
    <t>RH Contact Polski Sp. z o.o.</t>
  </si>
  <si>
    <t>Harctur Sp. z o.o.</t>
  </si>
  <si>
    <t>Best Harctur Sp. z o.o.</t>
  </si>
  <si>
    <t>Nowa Marina Gdynia S.A.</t>
  </si>
  <si>
    <t>Inwestycje długoterminowe w nieruchomości Schronisko Głodówka</t>
  </si>
  <si>
    <t>Inwestycje długoterminowe w nieruchomości OH Gnojno n/Bugiem</t>
  </si>
  <si>
    <t>koszty egzekucyjne i komornicze</t>
  </si>
  <si>
    <t>wydatki dot. Spółki Best Harctur</t>
  </si>
  <si>
    <t>nie dotyczy</t>
  </si>
  <si>
    <r>
      <t>I</t>
    </r>
    <r>
      <rPr>
        <b/>
        <sz val="10"/>
        <color theme="1"/>
        <rFont val="Calibri"/>
        <family val="2"/>
        <charset val="238"/>
      </rPr>
      <t>. Wartość nieamortyzowanych/nieumarzanych przez jednostkę środków trwałych, używanych na podstawie umów:</t>
    </r>
  </si>
  <si>
    <t>1) najmu</t>
  </si>
  <si>
    <t>2) dzierżawy</t>
  </si>
  <si>
    <t>3) leasingu</t>
  </si>
  <si>
    <t>4) innych umów</t>
  </si>
  <si>
    <t xml:space="preserve">Nota 9                       Papiery wartościowe i prawa </t>
  </si>
  <si>
    <t>nie wystąpily</t>
  </si>
  <si>
    <t>powyżej 1 roku do 3 lat</t>
  </si>
  <si>
    <t xml:space="preserve">IV. DODATKOWE INFORMACJE I OBJAŚNIENIA </t>
  </si>
  <si>
    <t>IV. DODATKOWE INFORMACJE I OBJAŚNIENIA</t>
  </si>
  <si>
    <t>IV. DODATKOWE INFORMACJE I OJAŚNIENIA</t>
  </si>
  <si>
    <t>nie wystąpiły</t>
  </si>
  <si>
    <t xml:space="preserve">nie dotyczy </t>
  </si>
  <si>
    <t xml:space="preserve">Hipoteka - wierzytelność banku z tytułu umowy kredytu, umowa kredytu inwestycyjnego nr 02/282/12/Z/IN z 04.07.2012 r. </t>
  </si>
  <si>
    <t xml:space="preserve">Hipoteka - wierzytelność banku z tytułu umowy współpracy w ramach linii na finansowanie bieżącej działalności oraz umów wykonawczych, umowa nr 02/234/15/Z/IN z 04.07.2012 r.; kredyt, umowa kredytu nr 02/324/15/Z/IN z 12.08.2015 r. </t>
  </si>
  <si>
    <t xml:space="preserve">1. Centralna Składnica Harcerska 4 Żywioły </t>
  </si>
  <si>
    <t>2. Nowa Marina Gdynia S.A.</t>
  </si>
  <si>
    <t>6. Świat Młodych S.A.</t>
  </si>
  <si>
    <t>3. Best Harctur Sp. z o.o. w likwidacji</t>
  </si>
  <si>
    <t>4. Harctur Sp. z o.o.</t>
  </si>
  <si>
    <t>5. RH Contact Polski Sp. z o.o.</t>
  </si>
  <si>
    <t xml:space="preserve">a) ze składek członkowskich </t>
  </si>
  <si>
    <t xml:space="preserve">nie wystąpiły </t>
  </si>
  <si>
    <t xml:space="preserve">2. nieruchomość CWM ZHP oddanej w dzierżawę Fundacji Centrum Wychowania Morskiego ZHP zgodnie z umową dzierżawy zawartej 30 grudnia 2012 r. </t>
  </si>
  <si>
    <t xml:space="preserve">3. nieruchomość w Gnojnie; operat z dnia 5 grudnia 2013 r. </t>
  </si>
  <si>
    <t xml:space="preserve">Nie wyceniono nieruchomości pomimo stosowania wartości godziwej. Nie została zawyżona wartość tych nieruchomości. </t>
  </si>
  <si>
    <t xml:space="preserve">przychody w wysokości amortyzacji środków trwałych otrzymanych nieodpłatnie </t>
  </si>
  <si>
    <t xml:space="preserve"> - dotacje otrzymane w 2016 r.do rozliczenia w latach następnych  </t>
  </si>
  <si>
    <t xml:space="preserve"> amortyzacja WNiP otrzymanych nieodplatnie</t>
  </si>
  <si>
    <t>pozycja bilansu/kwota</t>
  </si>
  <si>
    <t>A.V.2</t>
  </si>
  <si>
    <t>B.IV</t>
  </si>
  <si>
    <t>A.III.3</t>
  </si>
  <si>
    <t>B.II.3.e)</t>
  </si>
  <si>
    <t>B.II.3.c)</t>
  </si>
  <si>
    <t xml:space="preserve">1. Prawo ochronne na słowno-graficzny znak towarowy ZHP </t>
  </si>
  <si>
    <t xml:space="preserve">1. kredyt inwestycyjny z 4 lipca 2012 r. na wykup weksli SKOK </t>
  </si>
  <si>
    <t>B.III.3.a)</t>
  </si>
  <si>
    <t>B.II.3.a)</t>
  </si>
  <si>
    <t>2. kredyt inwestycyjny z 12 sierpnia 2015 r. na wsparcie działalności statutowej Fundacji Harcerstwa CWM ZHP</t>
  </si>
  <si>
    <t>B.III.3.g)</t>
  </si>
  <si>
    <t>B.III.3.i)</t>
  </si>
  <si>
    <t>5. Minister Finansów - umowa z 8 maja 2015 r. o rozłożenie na raty należności z tytułu sprzedaży nieruchomości w Ujeździe</t>
  </si>
  <si>
    <t xml:space="preserve">4. składki członkowskie do WAGGGS; porozumienie z 12 listopada 2012 r. </t>
  </si>
  <si>
    <t>Odpisy aktualizujące wartość długoterminowych aktywów finansowych</t>
  </si>
  <si>
    <t>Związek Harcerstwa Polskiego nie posiada stron powiązanych.</t>
  </si>
  <si>
    <t>nie występują</t>
  </si>
  <si>
    <t>Wszystkie istotne umowy zostały uwzględnione w bilansie</t>
  </si>
  <si>
    <t>Związek Harcerstwa Polskeigo nie posiada stron powiązanych.</t>
  </si>
  <si>
    <t>1) struktura rzeczowa (rodzaje działalności) i terytorialną (rynki geograficzne) przychodów netto ze sprzedaży towarów i produktów, w zakresie, w jakim te rodzaje i rynki istotnie różnią się od siebie, z uwzględnieniem zasad organizacji sprzedaży produktów i świadczenia usług</t>
  </si>
  <si>
    <t xml:space="preserve">Warszawa, 31 marca 2018 r. </t>
  </si>
  <si>
    <t>Inwestycje długoterminowe w nieruchomości CWM ZHP-ZA Zawisza Czarny</t>
  </si>
  <si>
    <t>1. Naczelniczka ZHP - hm. Anna Nowosad</t>
  </si>
  <si>
    <t>.........................................................</t>
  </si>
  <si>
    <t>2. zastępczyni Naczelniczki ZHP - hm. Lucyna Czechowska</t>
  </si>
  <si>
    <t>3. zastępca Naczelniczki ZHP - hm. Karol Gzyl</t>
  </si>
  <si>
    <t>4. zastępczyni Naczelniczki ZHP - hm. Justyna Sikorska</t>
  </si>
  <si>
    <t>5. Skarbnik ZHP - hm. Paweł Marciniak</t>
  </si>
  <si>
    <t>6. członek GK ZHP - hm. Łukasz Czokajło</t>
  </si>
  <si>
    <t>7. członkini GK ZHP - hm. Aleksandra Klimczak</t>
  </si>
  <si>
    <t>8. członkini GK ZHP - hm. Joanna Skupińska</t>
  </si>
  <si>
    <t>9. Główna Księgowa GK ZHP- Hanna Opasińska</t>
  </si>
  <si>
    <t xml:space="preserve">W powyższej tabeli zaprezentowano wartość bilansową aktywów trwałych. W pozycji środki transportu wykazano wartość bilansową 0 zł statku żaglowego s/y "Zawisza Czarny", który jest całkowicie umorzony. Faktyczna wartość statku żaglowego s/y "Zawisza Czarny" ustalona na podstawie wyceny Zaprzysiężonego Eksperta Krajowej Izby Morskiej określona na dzień 10.05.2017 r. wynosi 2 091 000 zł. </t>
  </si>
  <si>
    <t xml:space="preserve">Nie występują zagrożenia dla kontynuowania działalności. </t>
  </si>
  <si>
    <t>Wstępne opłaty leasingowe</t>
  </si>
  <si>
    <t>Prawo ochronne na słowno-graficzny znak towarowy ZHP</t>
  </si>
  <si>
    <t>Dotacje do rozliczenia w latach następnych</t>
  </si>
  <si>
    <t>Należna kwota uzyskana ze sprzedaży nieruchomości</t>
  </si>
  <si>
    <t>Prawo wieczystego użytkowania gruntów</t>
  </si>
  <si>
    <t>inne: umowa z Ministrem Finansów o rozłożenie na raty oraz umorzenie części należności pieniężnej (Ujazd)</t>
  </si>
  <si>
    <t xml:space="preserve">– inne: składki członkowskie na rzecz organizacji międzynarodowych </t>
  </si>
  <si>
    <t>przychody operacyjne</t>
  </si>
  <si>
    <t>koszty operacyjne</t>
  </si>
  <si>
    <t>Nieruchomość została wyceniona na podstawie operatu szacunkowego z dnia 07 maja 2018 r. Wartość nieruchomości określono na dzień 31.12.2017 r.</t>
  </si>
  <si>
    <t xml:space="preserve">z Towarzystwem Inwestycji Społeczno-Ekonomicznym S.A. z siedzibą w Warszawie w dniu 13 listopada 2017 r. </t>
  </si>
  <si>
    <t xml:space="preserve">Związek Harcerstwa Polskiego  udzielił poręczenia wekslowego kwocie 380.000,00 zł przy okazji zaciągania pożyczki przez Fundację CWM ZHP, na mocy umowy jaka została zawarta  </t>
  </si>
  <si>
    <t xml:space="preserve">Uchwała Głównej Kwatery ZHP nr 222/2017 z dnia 10 listopada 2017 r. w sprawie wyrażenia zgody na udzielenie zabezpieczenia pożyczki zaciąganej przez Fundację Harcerstwa Centrum Wychowania </t>
  </si>
  <si>
    <t>Morskiego ZHP z siedzibą w Gdyni.</t>
  </si>
  <si>
    <t xml:space="preserve">Porozumienie z dnia 20 listopada 2017 r. zawarte pomiędzy ZHP a Fundacją Harcerstwa CWM ZHP – zawarcie Porozumienia miało na celu zabezpieczenie interesu ZHP w związku  z poręczeniem wekslowym. </t>
  </si>
  <si>
    <t>Pożyczki udzielone - Pożyczka Fundacji CWM ZHP</t>
  </si>
  <si>
    <t>4. Należność od Fundacji CWM ZHP - udzielona pożyczka 15.10.2014 r., Porozumienie z 20.04.2018 r. ws spłaty</t>
  </si>
  <si>
    <t>A.IV.3.c)</t>
  </si>
  <si>
    <t>B.III.1.b)</t>
  </si>
  <si>
    <t xml:space="preserve">3. przejęte zobowiązania Chorągwi Opolskiej ZHP wobec ZUS; umowa z 26 lutego 2008 r. o rozłożeniu na raty składek ZUS </t>
  </si>
  <si>
    <t>251/A/NBP/2017</t>
  </si>
  <si>
    <t>12.  Podatek dochodowy od osób prawnych stanowiący tak zwane inne zobowiązanie podatkowe (15 % x poz. 10+11)</t>
  </si>
  <si>
    <t>wydatki dot. Spółki Nowa Marina</t>
  </si>
  <si>
    <t>umorzenie zobowiązania Ch. Lubelskiej ZHP</t>
  </si>
  <si>
    <t>amortyzacja środków trwałych otrzymanych nieodpłatnie</t>
  </si>
  <si>
    <t>4) odsetki naliczone w latach poprzednich, zapłacone w roku bieżącym</t>
  </si>
  <si>
    <t>5) amortyzacja nieruchomości w inwestycji</t>
  </si>
  <si>
    <t>6) należności nieściągalne odpisane w ciężar odpisów aktualizujących utworzonych w latach poprzednich - w kwocie stanowiącej koszty uzyskania przychodu</t>
  </si>
  <si>
    <t>–zwiększenie funduszu rezerwowego</t>
  </si>
  <si>
    <t xml:space="preserve">2. Należność od Fundacji Harcerstwa Centrum Wychowania Morskiego ZHP - umowa ugody z 26 lutego 2013 r. ; spłata przejętych zobowiązan po zlikwidowanej jednostce samobilansującej CWM ZHP- Z.A.  "Zawisza Czarny". Należność krótkoterminowa objęta odpisem aktualizującym w kwocie 255.500,00 zł. </t>
  </si>
  <si>
    <t>3. Należność od Fundacji CWM ZHP - kredyt inwestycyjny z 12 sierpnia 2015 r. na wsparcie działalności statutowej Fundacji Harcerstwa Centrum Wychowania Morskiego</t>
  </si>
  <si>
    <t xml:space="preserve">1. nieruchomość Schroniska Głodówka oddanej w dzierżawę Fundacji Harcerstwa Polskeigo Schronisko Głodówka zgodnie z Umową dzierżawy Schroniska z dnia 24 listopada 2005 r. </t>
  </si>
  <si>
    <t xml:space="preserve"> wpłaty uczestników  poprzednich latach na zadania realizowane w roku bieżącym</t>
  </si>
  <si>
    <t>Akcie Świat Młodych S.A.</t>
  </si>
  <si>
    <t>Udziały RH Contact Polski Sp. z o.o.</t>
  </si>
  <si>
    <t>Udziały Harctur Sp. z o.o.</t>
  </si>
  <si>
    <t>Udziały Best Harctur Sp. z o.o.</t>
  </si>
  <si>
    <t>Udziały Centralna Składnica Harcerska 4 Żywioły Sp. Z o.o.</t>
  </si>
  <si>
    <t>Akcje Nowa Marina Gdynia S.A.</t>
  </si>
  <si>
    <t>BILANS PASYWA B.III.3.e) zaliczki otrzymane na dostawy</t>
  </si>
  <si>
    <t>BILANS PASYWA  B.IV.2. Inne rozliczenia międzyokresowe krótkoterminowe</t>
  </si>
  <si>
    <r>
      <t>1.</t>
    </r>
    <r>
      <rPr>
        <sz val="12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Calibri"/>
        <family val="2"/>
        <charset val="238"/>
      </rPr>
      <t>Koszty  w okresie sprawozdawczym ogółem:</t>
    </r>
  </si>
  <si>
    <r>
      <t>a)</t>
    </r>
    <r>
      <rPr>
        <sz val="12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Calibri"/>
        <family val="2"/>
        <charset val="238"/>
      </rPr>
      <t xml:space="preserve">Koszty z tytułu prowadzenia nieodpłatnej działalności pożytku publicznego </t>
    </r>
  </si>
  <si>
    <r>
      <t>b)</t>
    </r>
    <r>
      <rPr>
        <sz val="12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Calibri"/>
        <family val="2"/>
        <charset val="238"/>
      </rPr>
      <t>Koszty z tytułu prowadzenia odpłatnej działalności pożytku publicznego</t>
    </r>
  </si>
  <si>
    <r>
      <t>c)</t>
    </r>
    <r>
      <rPr>
        <sz val="12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Calibri"/>
        <family val="2"/>
        <charset val="238"/>
      </rPr>
      <t>Koszty z tytułu prowadzenia działalności gospodarczej</t>
    </r>
  </si>
  <si>
    <r>
      <t>d)</t>
    </r>
    <r>
      <rPr>
        <sz val="12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Calibri"/>
        <family val="2"/>
        <charset val="238"/>
      </rPr>
      <t xml:space="preserve">Koszty finansowe </t>
    </r>
  </si>
  <si>
    <r>
      <t>e)</t>
    </r>
    <r>
      <rPr>
        <sz val="12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Calibri"/>
        <family val="2"/>
        <charset val="238"/>
      </rPr>
      <t>Koszty administracyjne (ogólnego zarządu)</t>
    </r>
  </si>
  <si>
    <r>
      <t>f)</t>
    </r>
    <r>
      <rPr>
        <sz val="12"/>
        <color theme="1"/>
        <rFont val="Times New Roman"/>
        <family val="1"/>
        <charset val="238"/>
      </rPr>
      <t xml:space="preserve">         </t>
    </r>
    <r>
      <rPr>
        <sz val="12"/>
        <color theme="1"/>
        <rFont val="Calibri"/>
        <family val="2"/>
        <charset val="238"/>
      </rPr>
      <t>Pozostałe koszty ogółem</t>
    </r>
  </si>
  <si>
    <r>
      <t>2.</t>
    </r>
    <r>
      <rPr>
        <sz val="12"/>
        <color theme="1"/>
        <rFont val="Times New Roman"/>
        <family val="1"/>
        <charset val="238"/>
      </rPr>
      <t xml:space="preserve">        </t>
    </r>
    <r>
      <rPr>
        <sz val="12"/>
        <color theme="1"/>
        <rFont val="Calibri"/>
        <family val="2"/>
        <charset val="238"/>
      </rPr>
      <t xml:space="preserve">Koszty kampanii informacyjnej lub reklamowej związanej z pozyskiwaniem 1% podatku dochodowego od osób fizycznych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</si>
</sst>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1"/>
      <color rgb="FF231F2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231F2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rgb="FF231F2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rgb="FF231F20"/>
      <name val="Calibri"/>
      <family val="2"/>
      <charset val="238"/>
    </font>
    <font>
      <b/>
      <sz val="11"/>
      <color rgb="FF231F20"/>
      <name val="Calibri"/>
      <family val="2"/>
      <charset val="238"/>
      <scheme val="minor"/>
    </font>
    <font>
      <b/>
      <sz val="12"/>
      <color rgb="FF231F2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6.5"/>
      <color rgb="FF000000"/>
      <name val="Calibri"/>
      <family val="2"/>
      <charset val="238"/>
    </font>
    <font>
      <sz val="5.5"/>
      <color rgb="FF000000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7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7"/>
      <color theme="1"/>
      <name val="Calibri"/>
      <family val="2"/>
      <charset val="238"/>
    </font>
    <font>
      <b/>
      <sz val="14"/>
      <color rgb="FF231F2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5"/>
      <color theme="1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231F20"/>
      <name val="Times New Roman"/>
      <family val="1"/>
      <charset val="238"/>
    </font>
    <font>
      <b/>
      <sz val="10"/>
      <color rgb="FF231F20"/>
      <name val="Times New Roman"/>
      <family val="1"/>
      <charset val="238"/>
    </font>
    <font>
      <b/>
      <i/>
      <sz val="11"/>
      <color rgb="FF231F20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2"/>
      <color rgb="FF231F20"/>
      <name val="Times New Roman"/>
      <family val="1"/>
      <charset val="238"/>
    </font>
    <font>
      <sz val="12"/>
      <color rgb="FF231F20"/>
      <name val="Calibri"/>
      <family val="2"/>
      <charset val="238"/>
    </font>
    <font>
      <b/>
      <i/>
      <sz val="12"/>
      <color rgb="FF231F20"/>
      <name val="Calibri"/>
      <family val="2"/>
      <charset val="238"/>
    </font>
    <font>
      <b/>
      <i/>
      <sz val="12"/>
      <color rgb="FF231F2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2"/>
      <color theme="1"/>
      <name val="Arial Narrow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</font>
    <font>
      <b/>
      <i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5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4" fontId="4" fillId="0" borderId="4" xfId="0" applyNumberFormat="1" applyFont="1" applyFill="1" applyBorder="1" applyAlignment="1">
      <alignment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4" fontId="5" fillId="0" borderId="4" xfId="0" applyNumberFormat="1" applyFont="1" applyFill="1" applyBorder="1" applyAlignment="1">
      <alignment vertical="center" wrapText="1"/>
    </xf>
    <xf numFmtId="4" fontId="5" fillId="0" borderId="6" xfId="0" applyNumberFormat="1" applyFont="1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4" fontId="5" fillId="0" borderId="4" xfId="0" applyNumberFormat="1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4" fontId="5" fillId="0" borderId="9" xfId="0" applyNumberFormat="1" applyFont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0" xfId="0" applyBorder="1"/>
    <xf numFmtId="0" fontId="9" fillId="0" borderId="16" xfId="0" applyFont="1" applyBorder="1" applyAlignment="1">
      <alignment wrapText="1"/>
    </xf>
    <xf numFmtId="0" fontId="9" fillId="0" borderId="16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4" fillId="0" borderId="16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6" fillId="0" borderId="16" xfId="0" applyFont="1" applyBorder="1" applyAlignment="1">
      <alignment vertical="center"/>
    </xf>
    <xf numFmtId="0" fontId="5" fillId="0" borderId="6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/>
    </xf>
    <xf numFmtId="0" fontId="5" fillId="0" borderId="16" xfId="0" applyFont="1" applyFill="1" applyBorder="1" applyAlignment="1">
      <alignment horizontal="center" wrapText="1"/>
    </xf>
    <xf numFmtId="0" fontId="6" fillId="0" borderId="16" xfId="0" applyFont="1" applyBorder="1" applyAlignment="1">
      <alignment horizontal="center" vertical="center" wrapText="1"/>
    </xf>
    <xf numFmtId="4" fontId="8" fillId="0" borderId="16" xfId="0" applyNumberFormat="1" applyFont="1" applyBorder="1" applyAlignment="1">
      <alignment vertical="center"/>
    </xf>
    <xf numFmtId="4" fontId="9" fillId="0" borderId="16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8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4" fillId="0" borderId="0" xfId="0" applyFont="1" applyAlignment="1"/>
    <xf numFmtId="0" fontId="10" fillId="0" borderId="0" xfId="0" applyFont="1" applyAlignment="1">
      <alignment vertical="center" wrapText="1"/>
    </xf>
    <xf numFmtId="0" fontId="15" fillId="0" borderId="0" xfId="0" applyFont="1" applyAlignment="1">
      <alignment horizontal="justify" vertical="center"/>
    </xf>
    <xf numFmtId="0" fontId="4" fillId="0" borderId="7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left" vertical="center" wrapText="1" indent="1"/>
    </xf>
    <xf numFmtId="0" fontId="7" fillId="0" borderId="4" xfId="0" applyFont="1" applyFill="1" applyBorder="1" applyAlignment="1">
      <alignment horizontal="left" vertical="center" wrapText="1" indent="2"/>
    </xf>
    <xf numFmtId="4" fontId="7" fillId="0" borderId="4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16" fillId="0" borderId="0" xfId="0" applyFont="1" applyAlignment="1">
      <alignment vertical="center"/>
    </xf>
    <xf numFmtId="0" fontId="0" fillId="0" borderId="0" xfId="0" applyFill="1"/>
    <xf numFmtId="0" fontId="7" fillId="0" borderId="4" xfId="0" applyFont="1" applyFill="1" applyBorder="1" applyAlignment="1">
      <alignment horizontal="left" vertical="center" wrapText="1" indent="3"/>
    </xf>
    <xf numFmtId="0" fontId="4" fillId="0" borderId="9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 indent="7"/>
    </xf>
    <xf numFmtId="0" fontId="0" fillId="0" borderId="0" xfId="0" applyAlignment="1"/>
    <xf numFmtId="4" fontId="4" fillId="0" borderId="6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11" fillId="0" borderId="0" xfId="0" applyFont="1" applyAlignment="1"/>
    <xf numFmtId="0" fontId="17" fillId="0" borderId="0" xfId="0" applyFont="1" applyAlignment="1">
      <alignment vertical="center"/>
    </xf>
    <xf numFmtId="0" fontId="12" fillId="0" borderId="4" xfId="0" applyFont="1" applyBorder="1" applyAlignment="1">
      <alignment vertical="center" wrapText="1"/>
    </xf>
    <xf numFmtId="0" fontId="8" fillId="0" borderId="9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0" fontId="18" fillId="0" borderId="0" xfId="0" applyFont="1"/>
    <xf numFmtId="0" fontId="12" fillId="0" borderId="4" xfId="0" applyFont="1" applyBorder="1" applyAlignment="1">
      <alignment horizontal="left" vertical="center" wrapText="1" indent="2"/>
    </xf>
    <xf numFmtId="0" fontId="12" fillId="0" borderId="4" xfId="0" applyFont="1" applyFill="1" applyBorder="1" applyAlignment="1">
      <alignment horizontal="left" vertical="center" wrapText="1" indent="2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2" fillId="0" borderId="4" xfId="0" applyFont="1" applyFill="1" applyBorder="1" applyAlignment="1">
      <alignment horizontal="left" vertical="center" wrapText="1" indent="1"/>
    </xf>
    <xf numFmtId="4" fontId="12" fillId="0" borderId="4" xfId="0" applyNumberFormat="1" applyFont="1" applyFill="1" applyBorder="1" applyAlignment="1">
      <alignment vertical="center" wrapText="1"/>
    </xf>
    <xf numFmtId="4" fontId="12" fillId="0" borderId="9" xfId="0" applyNumberFormat="1" applyFont="1" applyFill="1" applyBorder="1" applyAlignment="1">
      <alignment vertical="center" wrapText="1"/>
    </xf>
    <xf numFmtId="4" fontId="7" fillId="0" borderId="9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4" xfId="0" applyFont="1" applyFill="1" applyBorder="1" applyAlignment="1">
      <alignment horizontal="left" vertical="center" wrapText="1" indent="2"/>
    </xf>
    <xf numFmtId="0" fontId="12" fillId="0" borderId="4" xfId="0" applyFont="1" applyBorder="1" applyAlignment="1">
      <alignment horizontal="left" vertical="center" wrapText="1" indent="3"/>
    </xf>
    <xf numFmtId="0" fontId="7" fillId="0" borderId="4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center" wrapText="1"/>
    </xf>
    <xf numFmtId="0" fontId="10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/>
    </xf>
    <xf numFmtId="0" fontId="4" fillId="0" borderId="9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0" fillId="0" borderId="4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vertical="center" wrapText="1"/>
    </xf>
    <xf numFmtId="0" fontId="20" fillId="0" borderId="4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 indent="1"/>
    </xf>
    <xf numFmtId="0" fontId="7" fillId="0" borderId="3" xfId="0" applyFont="1" applyFill="1" applyBorder="1" applyAlignment="1">
      <alignment vertical="center" wrapText="1"/>
    </xf>
    <xf numFmtId="4" fontId="22" fillId="0" borderId="4" xfId="0" applyNumberFormat="1" applyFont="1" applyFill="1" applyBorder="1" applyAlignment="1">
      <alignment vertical="center" wrapText="1"/>
    </xf>
    <xf numFmtId="4" fontId="21" fillId="0" borderId="4" xfId="0" applyNumberFormat="1" applyFont="1" applyFill="1" applyBorder="1" applyAlignment="1">
      <alignment vertical="center" wrapText="1"/>
    </xf>
    <xf numFmtId="4" fontId="21" fillId="0" borderId="9" xfId="0" applyNumberFormat="1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vertical="center" wrapText="1"/>
    </xf>
    <xf numFmtId="4" fontId="5" fillId="0" borderId="9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vertical="center" wrapText="1"/>
    </xf>
    <xf numFmtId="0" fontId="24" fillId="0" borderId="4" xfId="0" applyFont="1" applyFill="1" applyBorder="1" applyAlignment="1">
      <alignment horizontal="left" vertical="center" wrapText="1" indent="1"/>
    </xf>
    <xf numFmtId="0" fontId="25" fillId="0" borderId="4" xfId="0" applyFont="1" applyFill="1" applyBorder="1" applyAlignment="1">
      <alignment vertical="center" wrapText="1"/>
    </xf>
    <xf numFmtId="4" fontId="24" fillId="0" borderId="4" xfId="0" applyNumberFormat="1" applyFont="1" applyFill="1" applyBorder="1" applyAlignment="1">
      <alignment horizontal="right" vertical="center" wrapText="1"/>
    </xf>
    <xf numFmtId="4" fontId="24" fillId="0" borderId="9" xfId="0" applyNumberFormat="1" applyFont="1" applyFill="1" applyBorder="1" applyAlignment="1">
      <alignment horizontal="right" vertical="center" wrapText="1"/>
    </xf>
    <xf numFmtId="4" fontId="25" fillId="0" borderId="4" xfId="0" applyNumberFormat="1" applyFont="1" applyFill="1" applyBorder="1" applyAlignment="1">
      <alignment horizontal="right" vertical="center" wrapText="1"/>
    </xf>
    <xf numFmtId="0" fontId="23" fillId="0" borderId="0" xfId="0" applyFont="1" applyAlignment="1">
      <alignment vertical="center"/>
    </xf>
    <xf numFmtId="0" fontId="26" fillId="0" borderId="0" xfId="0" applyFont="1" applyFill="1" applyAlignment="1">
      <alignment vertical="center"/>
    </xf>
    <xf numFmtId="0" fontId="24" fillId="0" borderId="4" xfId="0" applyFont="1" applyFill="1" applyBorder="1" applyAlignment="1">
      <alignment horizontal="justify" vertical="center" wrapText="1"/>
    </xf>
    <xf numFmtId="0" fontId="25" fillId="0" borderId="4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4" fontId="4" fillId="0" borderId="7" xfId="0" applyNumberFormat="1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 wrapText="1"/>
    </xf>
    <xf numFmtId="4" fontId="4" fillId="0" borderId="8" xfId="0" applyNumberFormat="1" applyFont="1" applyBorder="1" applyAlignment="1">
      <alignment vertical="center" wrapText="1"/>
    </xf>
    <xf numFmtId="0" fontId="12" fillId="0" borderId="4" xfId="0" applyFont="1" applyBorder="1" applyAlignment="1">
      <alignment vertical="center"/>
    </xf>
    <xf numFmtId="0" fontId="12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5" fillId="0" borderId="7" xfId="0" applyNumberFormat="1" applyFont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vertical="center" wrapText="1"/>
    </xf>
    <xf numFmtId="0" fontId="4" fillId="0" borderId="22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vertical="center" wrapText="1"/>
    </xf>
    <xf numFmtId="4" fontId="5" fillId="0" borderId="9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 indent="5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5" fillId="0" borderId="23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vertical="center" wrapText="1"/>
    </xf>
    <xf numFmtId="0" fontId="24" fillId="0" borderId="23" xfId="0" applyFont="1" applyFill="1" applyBorder="1" applyAlignment="1">
      <alignment vertical="center" wrapText="1"/>
    </xf>
    <xf numFmtId="0" fontId="11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indent="5"/>
    </xf>
    <xf numFmtId="0" fontId="12" fillId="0" borderId="4" xfId="0" applyFont="1" applyFill="1" applyBorder="1" applyAlignment="1">
      <alignment horizontal="left" vertical="center" wrapText="1" indent="3"/>
    </xf>
    <xf numFmtId="0" fontId="33" fillId="0" borderId="0" xfId="0" applyFont="1" applyAlignment="1"/>
    <xf numFmtId="0" fontId="7" fillId="0" borderId="4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 vertical="center" indent="3"/>
    </xf>
    <xf numFmtId="0" fontId="0" fillId="0" borderId="0" xfId="0" applyAlignment="1">
      <alignment wrapText="1"/>
    </xf>
    <xf numFmtId="0" fontId="32" fillId="0" borderId="0" xfId="0" applyFont="1" applyAlignment="1">
      <alignment vertical="center"/>
    </xf>
    <xf numFmtId="0" fontId="4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 indent="6"/>
    </xf>
    <xf numFmtId="4" fontId="4" fillId="0" borderId="3" xfId="0" applyNumberFormat="1" applyFont="1" applyFill="1" applyBorder="1" applyAlignment="1">
      <alignment vertical="center" wrapText="1"/>
    </xf>
    <xf numFmtId="4" fontId="12" fillId="0" borderId="6" xfId="0" applyNumberFormat="1" applyFont="1" applyFill="1" applyBorder="1" applyAlignment="1">
      <alignment horizontal="right" vertical="center" wrapText="1"/>
    </xf>
    <xf numFmtId="4" fontId="4" fillId="0" borderId="9" xfId="0" applyNumberFormat="1" applyFont="1" applyFill="1" applyBorder="1" applyAlignment="1">
      <alignment vertical="center" wrapText="1"/>
    </xf>
    <xf numFmtId="4" fontId="5" fillId="0" borderId="9" xfId="0" applyNumberFormat="1" applyFont="1" applyFill="1" applyBorder="1" applyAlignment="1">
      <alignment vertical="center" wrapText="1"/>
    </xf>
    <xf numFmtId="4" fontId="24" fillId="0" borderId="4" xfId="0" applyNumberFormat="1" applyFont="1" applyFill="1" applyBorder="1" applyAlignment="1">
      <alignment vertical="center" wrapText="1"/>
    </xf>
    <xf numFmtId="4" fontId="24" fillId="0" borderId="9" xfId="0" applyNumberFormat="1" applyFont="1" applyFill="1" applyBorder="1" applyAlignment="1">
      <alignment vertical="center" wrapText="1"/>
    </xf>
    <xf numFmtId="4" fontId="25" fillId="0" borderId="4" xfId="0" applyNumberFormat="1" applyFont="1" applyFill="1" applyBorder="1" applyAlignment="1">
      <alignment vertical="center" wrapText="1"/>
    </xf>
    <xf numFmtId="4" fontId="4" fillId="0" borderId="7" xfId="0" applyNumberFormat="1" applyFont="1" applyFill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vertical="center" wrapText="1"/>
    </xf>
    <xf numFmtId="0" fontId="37" fillId="0" borderId="0" xfId="0" applyFont="1" applyAlignment="1"/>
    <xf numFmtId="0" fontId="38" fillId="0" borderId="0" xfId="0" applyFont="1"/>
    <xf numFmtId="0" fontId="36" fillId="0" borderId="0" xfId="0" applyFont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vertical="center" wrapText="1"/>
    </xf>
    <xf numFmtId="4" fontId="5" fillId="0" borderId="9" xfId="0" applyNumberFormat="1" applyFont="1" applyFill="1" applyBorder="1" applyAlignment="1">
      <alignment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vertical="center" wrapText="1"/>
    </xf>
    <xf numFmtId="4" fontId="25" fillId="0" borderId="9" xfId="0" applyNumberFormat="1" applyFont="1" applyFill="1" applyBorder="1" applyAlignment="1">
      <alignment vertical="center" wrapText="1"/>
    </xf>
    <xf numFmtId="4" fontId="39" fillId="0" borderId="4" xfId="0" applyNumberFormat="1" applyFont="1" applyFill="1" applyBorder="1" applyAlignment="1">
      <alignment vertical="center" wrapText="1"/>
    </xf>
    <xf numFmtId="4" fontId="40" fillId="0" borderId="4" xfId="0" applyNumberFormat="1" applyFont="1" applyFill="1" applyBorder="1" applyAlignment="1">
      <alignment vertical="center" wrapText="1"/>
    </xf>
    <xf numFmtId="4" fontId="39" fillId="0" borderId="9" xfId="0" applyNumberFormat="1" applyFont="1" applyFill="1" applyBorder="1" applyAlignment="1">
      <alignment vertical="center" wrapText="1"/>
    </xf>
    <xf numFmtId="4" fontId="40" fillId="0" borderId="9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vertical="center" wrapText="1"/>
    </xf>
    <xf numFmtId="4" fontId="0" fillId="0" borderId="0" xfId="0" applyNumberFormat="1"/>
    <xf numFmtId="0" fontId="42" fillId="0" borderId="0" xfId="0" applyFont="1" applyAlignment="1">
      <alignment vertical="center"/>
    </xf>
    <xf numFmtId="0" fontId="3" fillId="0" borderId="9" xfId="0" applyFont="1" applyFill="1" applyBorder="1" applyAlignment="1">
      <alignment horizontal="left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4" fontId="41" fillId="0" borderId="15" xfId="0" applyNumberFormat="1" applyFont="1" applyFill="1" applyBorder="1" applyAlignment="1">
      <alignment horizontal="center" vertical="center" wrapText="1"/>
    </xf>
    <xf numFmtId="0" fontId="41" fillId="0" borderId="9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41" fillId="0" borderId="0" xfId="0" applyFont="1" applyFill="1" applyBorder="1" applyAlignment="1">
      <alignment horizontal="left" vertical="center" wrapText="1"/>
    </xf>
    <xf numFmtId="4" fontId="41" fillId="0" borderId="0" xfId="0" applyNumberFormat="1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vertical="center" wrapText="1"/>
    </xf>
    <xf numFmtId="0" fontId="10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/>
    </xf>
    <xf numFmtId="0" fontId="38" fillId="0" borderId="0" xfId="0" applyFont="1" applyFill="1"/>
    <xf numFmtId="0" fontId="10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4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left" vertical="center" wrapText="1"/>
    </xf>
    <xf numFmtId="4" fontId="7" fillId="0" borderId="4" xfId="0" applyNumberFormat="1" applyFont="1" applyFill="1" applyBorder="1" applyAlignment="1">
      <alignment horizontal="right" vertical="center" wrapText="1"/>
    </xf>
    <xf numFmtId="4" fontId="4" fillId="0" borderId="15" xfId="0" applyNumberFormat="1" applyFont="1" applyBorder="1" applyAlignment="1">
      <alignment vertical="center" wrapText="1"/>
    </xf>
    <xf numFmtId="4" fontId="12" fillId="0" borderId="3" xfId="0" applyNumberFormat="1" applyFont="1" applyFill="1" applyBorder="1" applyAlignment="1">
      <alignment horizontal="right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4" fontId="4" fillId="0" borderId="6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/>
    <xf numFmtId="0" fontId="13" fillId="0" borderId="0" xfId="0" applyFont="1" applyAlignment="1"/>
    <xf numFmtId="0" fontId="42" fillId="0" borderId="0" xfId="0" applyFont="1"/>
    <xf numFmtId="0" fontId="7" fillId="0" borderId="4" xfId="0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2" fillId="0" borderId="0" xfId="0" applyFont="1" applyAlignment="1"/>
    <xf numFmtId="0" fontId="5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4" fontId="4" fillId="0" borderId="9" xfId="0" applyNumberFormat="1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42" fillId="0" borderId="0" xfId="0" applyFont="1" applyFill="1"/>
    <xf numFmtId="0" fontId="11" fillId="0" borderId="0" xfId="0" applyFont="1" applyFill="1"/>
    <xf numFmtId="0" fontId="6" fillId="0" borderId="0" xfId="0" applyFont="1" applyFill="1"/>
    <xf numFmtId="0" fontId="25" fillId="0" borderId="0" xfId="0" applyFont="1" applyFill="1" applyBorder="1" applyAlignment="1">
      <alignment vertical="center" wrapText="1"/>
    </xf>
    <xf numFmtId="4" fontId="25" fillId="0" borderId="0" xfId="0" applyNumberFormat="1" applyFont="1" applyFill="1" applyBorder="1" applyAlignment="1">
      <alignment horizontal="right" vertical="center" wrapText="1"/>
    </xf>
    <xf numFmtId="4" fontId="24" fillId="0" borderId="0" xfId="0" applyNumberFormat="1" applyFont="1" applyFill="1" applyBorder="1" applyAlignment="1">
      <alignment horizontal="right" vertical="center" wrapText="1"/>
    </xf>
    <xf numFmtId="0" fontId="44" fillId="0" borderId="0" xfId="0" applyFont="1" applyAlignment="1">
      <alignment vertical="center"/>
    </xf>
    <xf numFmtId="4" fontId="5" fillId="0" borderId="9" xfId="0" applyNumberFormat="1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vertical="center" wrapText="1"/>
    </xf>
    <xf numFmtId="0" fontId="45" fillId="0" borderId="0" xfId="0" applyFont="1"/>
    <xf numFmtId="4" fontId="4" fillId="0" borderId="9" xfId="0" applyNumberFormat="1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left" vertical="center" wrapText="1" indent="2"/>
    </xf>
    <xf numFmtId="0" fontId="12" fillId="0" borderId="4" xfId="0" applyFont="1" applyFill="1" applyBorder="1" applyAlignment="1">
      <alignment vertical="center"/>
    </xf>
    <xf numFmtId="2" fontId="4" fillId="0" borderId="6" xfId="0" applyNumberFormat="1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4" fontId="12" fillId="0" borderId="9" xfId="0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4" fontId="4" fillId="0" borderId="9" xfId="0" applyNumberFormat="1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 wrapText="1"/>
    </xf>
    <xf numFmtId="0" fontId="46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vertical="center" wrapText="1"/>
    </xf>
    <xf numFmtId="4" fontId="48" fillId="0" borderId="4" xfId="0" applyNumberFormat="1" applyFont="1" applyFill="1" applyBorder="1" applyAlignment="1">
      <alignment vertical="center" wrapText="1"/>
    </xf>
    <xf numFmtId="4" fontId="48" fillId="0" borderId="6" xfId="0" applyNumberFormat="1" applyFont="1" applyFill="1" applyBorder="1" applyAlignment="1">
      <alignment vertical="center" wrapText="1"/>
    </xf>
    <xf numFmtId="0" fontId="49" fillId="0" borderId="0" xfId="0" applyFont="1" applyFill="1" applyBorder="1" applyAlignment="1">
      <alignment vertical="center" wrapText="1"/>
    </xf>
    <xf numFmtId="0" fontId="50" fillId="0" borderId="0" xfId="0" applyFont="1"/>
    <xf numFmtId="0" fontId="50" fillId="0" borderId="0" xfId="0" applyFont="1" applyAlignment="1">
      <alignment horizontal="center"/>
    </xf>
    <xf numFmtId="0" fontId="51" fillId="0" borderId="0" xfId="0" applyFont="1" applyAlignment="1">
      <alignment vertical="center" wrapText="1"/>
    </xf>
    <xf numFmtId="0" fontId="4" fillId="0" borderId="24" xfId="0" applyFont="1" applyBorder="1" applyAlignment="1">
      <alignment vertical="center" wrapText="1"/>
    </xf>
    <xf numFmtId="4" fontId="5" fillId="0" borderId="6" xfId="0" applyNumberFormat="1" applyFont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0" fontId="0" fillId="0" borderId="18" xfId="0" applyBorder="1" applyAlignment="1">
      <alignment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0" fillId="0" borderId="12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7" fillId="0" borderId="2" xfId="0" applyFont="1" applyFill="1" applyBorder="1" applyAlignment="1">
      <alignment horizontal="left" vertical="center" wrapText="1" indent="5"/>
    </xf>
    <xf numFmtId="0" fontId="7" fillId="0" borderId="13" xfId="0" applyFont="1" applyFill="1" applyBorder="1" applyAlignment="1">
      <alignment horizontal="left" vertical="center" wrapText="1" indent="5"/>
    </xf>
    <xf numFmtId="0" fontId="7" fillId="0" borderId="4" xfId="0" applyFont="1" applyFill="1" applyBorder="1" applyAlignment="1">
      <alignment horizontal="left" vertical="center" wrapText="1" indent="5"/>
    </xf>
    <xf numFmtId="0" fontId="7" fillId="0" borderId="15" xfId="0" applyFont="1" applyFill="1" applyBorder="1" applyAlignment="1">
      <alignment horizontal="left" vertical="center" wrapText="1" indent="5"/>
    </xf>
    <xf numFmtId="0" fontId="7" fillId="0" borderId="2" xfId="0" applyFont="1" applyFill="1" applyBorder="1" applyAlignment="1">
      <alignment horizontal="left" vertical="center" wrapText="1" indent="7"/>
    </xf>
    <xf numFmtId="0" fontId="7" fillId="0" borderId="13" xfId="0" applyFont="1" applyFill="1" applyBorder="1" applyAlignment="1">
      <alignment horizontal="left" vertical="center" wrapText="1" indent="7"/>
    </xf>
    <xf numFmtId="0" fontId="7" fillId="0" borderId="4" xfId="0" applyFont="1" applyFill="1" applyBorder="1" applyAlignment="1">
      <alignment horizontal="left" vertical="center" wrapText="1" indent="7"/>
    </xf>
    <xf numFmtId="0" fontId="7" fillId="0" borderId="15" xfId="0" applyFont="1" applyFill="1" applyBorder="1" applyAlignment="1">
      <alignment horizontal="left" vertical="center" wrapText="1" indent="7"/>
    </xf>
    <xf numFmtId="0" fontId="7" fillId="0" borderId="7" xfId="0" applyFont="1" applyFill="1" applyBorder="1" applyAlignment="1">
      <alignment horizontal="left" vertical="center" wrapText="1" indent="2"/>
    </xf>
    <xf numFmtId="0" fontId="7" fillId="0" borderId="9" xfId="0" applyFont="1" applyFill="1" applyBorder="1" applyAlignment="1">
      <alignment horizontal="left" vertical="center" wrapText="1" indent="2"/>
    </xf>
    <xf numFmtId="0" fontId="10" fillId="0" borderId="0" xfId="0" applyFont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 indent="9"/>
    </xf>
    <xf numFmtId="0" fontId="7" fillId="0" borderId="11" xfId="0" applyFont="1" applyFill="1" applyBorder="1" applyAlignment="1">
      <alignment horizontal="left" vertical="center" wrapText="1" indent="9"/>
    </xf>
    <xf numFmtId="0" fontId="7" fillId="0" borderId="13" xfId="0" applyFont="1" applyFill="1" applyBorder="1" applyAlignment="1">
      <alignment horizontal="left" vertical="center" wrapText="1" indent="9"/>
    </xf>
    <xf numFmtId="0" fontId="7" fillId="0" borderId="4" xfId="0" applyFont="1" applyFill="1" applyBorder="1" applyAlignment="1">
      <alignment horizontal="left" vertical="center" wrapText="1" indent="9"/>
    </xf>
    <xf numFmtId="0" fontId="7" fillId="0" borderId="12" xfId="0" applyFont="1" applyFill="1" applyBorder="1" applyAlignment="1">
      <alignment horizontal="left" vertical="center" wrapText="1" indent="9"/>
    </xf>
    <xf numFmtId="0" fontId="7" fillId="0" borderId="15" xfId="0" applyFont="1" applyFill="1" applyBorder="1" applyAlignment="1">
      <alignment horizontal="left" vertical="center" wrapText="1" indent="9"/>
    </xf>
    <xf numFmtId="0" fontId="7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 indent="2"/>
    </xf>
    <xf numFmtId="0" fontId="7" fillId="0" borderId="10" xfId="0" applyFont="1" applyFill="1" applyBorder="1" applyAlignment="1">
      <alignment horizontal="left" vertical="center" wrapText="1" indent="2"/>
    </xf>
    <xf numFmtId="0" fontId="3" fillId="0" borderId="0" xfId="0" applyFont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 indent="2"/>
    </xf>
    <xf numFmtId="0" fontId="7" fillId="0" borderId="13" xfId="0" applyFont="1" applyFill="1" applyBorder="1" applyAlignment="1">
      <alignment horizontal="left" vertical="center" wrapText="1" indent="2"/>
    </xf>
    <xf numFmtId="0" fontId="7" fillId="0" borderId="4" xfId="0" applyFont="1" applyFill="1" applyBorder="1" applyAlignment="1">
      <alignment horizontal="left" vertical="center" wrapText="1" indent="2"/>
    </xf>
    <xf numFmtId="0" fontId="7" fillId="0" borderId="15" xfId="0" applyFont="1" applyFill="1" applyBorder="1" applyAlignment="1">
      <alignment horizontal="left" vertical="center" wrapText="1" indent="2"/>
    </xf>
    <xf numFmtId="0" fontId="20" fillId="0" borderId="7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vertical="center" wrapText="1"/>
    </xf>
    <xf numFmtId="4" fontId="5" fillId="0" borderId="9" xfId="0" applyNumberFormat="1" applyFont="1" applyFill="1" applyBorder="1" applyAlignment="1">
      <alignment vertical="center" wrapText="1"/>
    </xf>
    <xf numFmtId="4" fontId="4" fillId="0" borderId="7" xfId="0" applyNumberFormat="1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left" vertic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 indent="3"/>
    </xf>
    <xf numFmtId="0" fontId="7" fillId="0" borderId="10" xfId="0" applyFont="1" applyFill="1" applyBorder="1" applyAlignment="1">
      <alignment horizontal="left" vertical="center" wrapText="1" indent="3"/>
    </xf>
    <xf numFmtId="0" fontId="14" fillId="0" borderId="0" xfId="0" applyFont="1" applyAlignment="1">
      <alignment horizontal="left" wrapText="1"/>
    </xf>
    <xf numFmtId="0" fontId="7" fillId="0" borderId="7" xfId="0" applyFont="1" applyFill="1" applyBorder="1" applyAlignment="1">
      <alignment horizontal="left" vertical="center" wrapText="1" indent="1"/>
    </xf>
    <xf numFmtId="0" fontId="7" fillId="0" borderId="9" xfId="0" applyFont="1" applyFill="1" applyBorder="1" applyAlignment="1">
      <alignment horizontal="left" vertical="center" wrapText="1" indent="1"/>
    </xf>
    <xf numFmtId="0" fontId="23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 indent="1"/>
    </xf>
    <xf numFmtId="0" fontId="7" fillId="0" borderId="13" xfId="0" applyFont="1" applyFill="1" applyBorder="1" applyAlignment="1">
      <alignment horizontal="left" vertical="center" wrapText="1" indent="1"/>
    </xf>
    <xf numFmtId="0" fontId="7" fillId="0" borderId="4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 indent="1"/>
    </xf>
    <xf numFmtId="0" fontId="36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43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56</xdr:row>
      <xdr:rowOff>9525</xdr:rowOff>
    </xdr:from>
    <xdr:to>
      <xdr:col>2</xdr:col>
      <xdr:colOff>647700</xdr:colOff>
      <xdr:row>59</xdr:row>
      <xdr:rowOff>180975</xdr:rowOff>
    </xdr:to>
    <xdr:sp macro="" textlink="">
      <xdr:nvSpPr>
        <xdr:cNvPr id="4098" name="Freeform 2"/>
        <xdr:cNvSpPr>
          <a:spLocks noChangeArrowheads="1"/>
        </xdr:cNvSpPr>
      </xdr:nvSpPr>
      <xdr:spPr bwMode="auto">
        <a:xfrm>
          <a:off x="1123950" y="12715875"/>
          <a:ext cx="1724025" cy="742950"/>
        </a:xfrm>
        <a:custGeom>
          <a:avLst/>
          <a:gdLst>
            <a:gd name="T0" fmla="*/ 2721 w 2721"/>
            <a:gd name="T1" fmla="*/ 0 h 1167"/>
            <a:gd name="T2" fmla="*/ 0 w 2721"/>
            <a:gd name="T3" fmla="*/ 0 h 1167"/>
            <a:gd name="T4" fmla="*/ 0 w 2721"/>
            <a:gd name="T5" fmla="*/ 1167 h 1167"/>
            <a:gd name="T6" fmla="*/ 1360 w 2721"/>
            <a:gd name="T7" fmla="*/ 1167 h 1167"/>
            <a:gd name="T8" fmla="*/ 1360 w 2721"/>
            <a:gd name="T9" fmla="*/ 498 h 1167"/>
            <a:gd name="T10" fmla="*/ 2721 w 2721"/>
            <a:gd name="T11" fmla="*/ 498 h 1167"/>
            <a:gd name="T12" fmla="*/ 2721 w 2721"/>
            <a:gd name="T13" fmla="*/ 0 h 116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2721" h="1167">
              <a:moveTo>
                <a:pt x="2721" y="0"/>
              </a:moveTo>
              <a:lnTo>
                <a:pt x="0" y="0"/>
              </a:lnTo>
              <a:lnTo>
                <a:pt x="0" y="1167"/>
              </a:lnTo>
              <a:lnTo>
                <a:pt x="1360" y="1167"/>
              </a:lnTo>
              <a:lnTo>
                <a:pt x="1360" y="498"/>
              </a:lnTo>
              <a:lnTo>
                <a:pt x="2721" y="498"/>
              </a:lnTo>
              <a:lnTo>
                <a:pt x="2721" y="0"/>
              </a:lnTo>
            </a:path>
          </a:pathLst>
        </a:custGeom>
        <a:noFill/>
        <a:ln>
          <a:noFill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942975</xdr:colOff>
      <xdr:row>19</xdr:row>
      <xdr:rowOff>38100</xdr:rowOff>
    </xdr:from>
    <xdr:to>
      <xdr:col>3</xdr:col>
      <xdr:colOff>952500</xdr:colOff>
      <xdr:row>19</xdr:row>
      <xdr:rowOff>47625</xdr:rowOff>
    </xdr:to>
    <xdr:sp macro="" textlink="">
      <xdr:nvSpPr>
        <xdr:cNvPr id="5122" name="Freeform 2"/>
        <xdr:cNvSpPr>
          <a:spLocks noChangeArrowheads="1"/>
        </xdr:cNvSpPr>
      </xdr:nvSpPr>
      <xdr:spPr bwMode="auto">
        <a:xfrm>
          <a:off x="4714875" y="8077200"/>
          <a:ext cx="9525" cy="9525"/>
        </a:xfrm>
        <a:custGeom>
          <a:avLst/>
          <a:gdLst>
            <a:gd name="T0" fmla="*/ 0 w 20"/>
            <a:gd name="T1" fmla="*/ 0 h 20"/>
            <a:gd name="T2" fmla="*/ 0 w 20"/>
            <a:gd name="T3" fmla="*/ 0 h 20"/>
            <a:gd name="T4" fmla="*/ 0 w 20"/>
            <a:gd name="T5" fmla="*/ 0 h 20"/>
            <a:gd name="T6" fmla="*/ 0 w 20"/>
            <a:gd name="T7" fmla="*/ 0 h 20"/>
            <a:gd name="T8" fmla="*/ 0 w 20"/>
            <a:gd name="T9" fmla="*/ 0 h 2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</a:cxnLst>
          <a:rect l="0" t="0" r="r" b="b"/>
          <a:pathLst>
            <a:path w="20" h="20">
              <a:moveTo>
                <a:pt x="0" y="0"/>
              </a:moveTo>
              <a:lnTo>
                <a:pt x="0" y="0"/>
              </a:lnTo>
            </a:path>
          </a:pathLst>
        </a:custGeom>
        <a:solidFill>
          <a:srgbClr val="E6E7E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304800</xdr:colOff>
      <xdr:row>19</xdr:row>
      <xdr:rowOff>38100</xdr:rowOff>
    </xdr:from>
    <xdr:to>
      <xdr:col>4</xdr:col>
      <xdr:colOff>314325</xdr:colOff>
      <xdr:row>19</xdr:row>
      <xdr:rowOff>47625</xdr:rowOff>
    </xdr:to>
    <xdr:sp macro="" textlink="">
      <xdr:nvSpPr>
        <xdr:cNvPr id="5121" name="Freeform 1"/>
        <xdr:cNvSpPr>
          <a:spLocks noChangeArrowheads="1"/>
        </xdr:cNvSpPr>
      </xdr:nvSpPr>
      <xdr:spPr bwMode="auto">
        <a:xfrm>
          <a:off x="5257800" y="8077200"/>
          <a:ext cx="9525" cy="9525"/>
        </a:xfrm>
        <a:custGeom>
          <a:avLst/>
          <a:gdLst>
            <a:gd name="T0" fmla="*/ 0 w 20"/>
            <a:gd name="T1" fmla="*/ 0 h 20"/>
            <a:gd name="T2" fmla="*/ 0 w 20"/>
            <a:gd name="T3" fmla="*/ 0 h 20"/>
            <a:gd name="T4" fmla="*/ 0 w 20"/>
            <a:gd name="T5" fmla="*/ 0 h 20"/>
            <a:gd name="T6" fmla="*/ 0 w 20"/>
            <a:gd name="T7" fmla="*/ 0 h 20"/>
            <a:gd name="T8" fmla="*/ 0 w 20"/>
            <a:gd name="T9" fmla="*/ 0 h 2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</a:cxnLst>
          <a:rect l="0" t="0" r="r" b="b"/>
          <a:pathLst>
            <a:path w="20" h="20">
              <a:moveTo>
                <a:pt x="0" y="0"/>
              </a:moveTo>
              <a:lnTo>
                <a:pt x="0" y="0"/>
              </a:lnTo>
            </a:path>
          </a:pathLst>
        </a:custGeom>
        <a:solidFill>
          <a:srgbClr val="E6E7E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595312</xdr:colOff>
      <xdr:row>19</xdr:row>
      <xdr:rowOff>146049</xdr:rowOff>
    </xdr:from>
    <xdr:to>
      <xdr:col>14</xdr:col>
      <xdr:colOff>274638</xdr:colOff>
      <xdr:row>23</xdr:row>
      <xdr:rowOff>165099</xdr:rowOff>
    </xdr:to>
    <xdr:sp macro="" textlink="">
      <xdr:nvSpPr>
        <xdr:cNvPr id="5123" name="Freeform 3"/>
        <xdr:cNvSpPr>
          <a:spLocks noChangeArrowheads="1"/>
        </xdr:cNvSpPr>
      </xdr:nvSpPr>
      <xdr:spPr bwMode="auto">
        <a:xfrm>
          <a:off x="9810750" y="7948612"/>
          <a:ext cx="2735263" cy="796925"/>
        </a:xfrm>
        <a:custGeom>
          <a:avLst/>
          <a:gdLst>
            <a:gd name="T0" fmla="*/ 4612 w 4612"/>
            <a:gd name="T1" fmla="*/ 0 h 1258"/>
            <a:gd name="T2" fmla="*/ 0 w 4612"/>
            <a:gd name="T3" fmla="*/ 0 h 1258"/>
            <a:gd name="T4" fmla="*/ 0 w 4612"/>
            <a:gd name="T5" fmla="*/ 1258 h 1258"/>
            <a:gd name="T6" fmla="*/ 1193 w 4612"/>
            <a:gd name="T7" fmla="*/ 1258 h 1258"/>
            <a:gd name="T8" fmla="*/ 1193 w 4612"/>
            <a:gd name="T9" fmla="*/ 306 h 1258"/>
            <a:gd name="T10" fmla="*/ 4612 w 4612"/>
            <a:gd name="T11" fmla="*/ 306 h 1258"/>
            <a:gd name="T12" fmla="*/ 4612 w 4612"/>
            <a:gd name="T13" fmla="*/ 0 h 125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4612" h="1258">
              <a:moveTo>
                <a:pt x="4612" y="0"/>
              </a:moveTo>
              <a:lnTo>
                <a:pt x="0" y="0"/>
              </a:lnTo>
              <a:lnTo>
                <a:pt x="0" y="1258"/>
              </a:lnTo>
              <a:lnTo>
                <a:pt x="1193" y="1258"/>
              </a:lnTo>
              <a:lnTo>
                <a:pt x="1193" y="306"/>
              </a:lnTo>
              <a:lnTo>
                <a:pt x="4612" y="306"/>
              </a:lnTo>
              <a:lnTo>
                <a:pt x="4612" y="0"/>
              </a:lnTo>
            </a:path>
          </a:pathLst>
        </a:custGeom>
        <a:solidFill>
          <a:srgbClr val="E6E7E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5</xdr:row>
      <xdr:rowOff>95250</xdr:rowOff>
    </xdr:from>
    <xdr:to>
      <xdr:col>5</xdr:col>
      <xdr:colOff>38100</xdr:colOff>
      <xdr:row>5</xdr:row>
      <xdr:rowOff>104775</xdr:rowOff>
    </xdr:to>
    <xdr:sp macro="" textlink="">
      <xdr:nvSpPr>
        <xdr:cNvPr id="6145" name="Freeform 1"/>
        <xdr:cNvSpPr>
          <a:spLocks noChangeArrowheads="1"/>
        </xdr:cNvSpPr>
      </xdr:nvSpPr>
      <xdr:spPr bwMode="auto">
        <a:xfrm>
          <a:off x="3076575" y="4791075"/>
          <a:ext cx="9525" cy="9525"/>
        </a:xfrm>
        <a:custGeom>
          <a:avLst/>
          <a:gdLst>
            <a:gd name="T0" fmla="*/ 0 w 20"/>
            <a:gd name="T1" fmla="*/ 0 h 20"/>
            <a:gd name="T2" fmla="*/ 0 w 20"/>
            <a:gd name="T3" fmla="*/ 0 h 20"/>
            <a:gd name="T4" fmla="*/ 0 w 20"/>
            <a:gd name="T5" fmla="*/ 0 h 20"/>
            <a:gd name="T6" fmla="*/ 0 w 20"/>
            <a:gd name="T7" fmla="*/ 0 h 20"/>
            <a:gd name="T8" fmla="*/ 0 w 20"/>
            <a:gd name="T9" fmla="*/ 0 h 2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</a:cxnLst>
          <a:rect l="0" t="0" r="r" b="b"/>
          <a:pathLst>
            <a:path w="20" h="20">
              <a:moveTo>
                <a:pt x="0" y="0"/>
              </a:moveTo>
              <a:lnTo>
                <a:pt x="0" y="0"/>
              </a:lnTo>
            </a:path>
          </a:pathLst>
        </a:custGeom>
        <a:solidFill>
          <a:srgbClr val="E6E7E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11</xdr:col>
      <xdr:colOff>400050</xdr:colOff>
      <xdr:row>22</xdr:row>
      <xdr:rowOff>161925</xdr:rowOff>
    </xdr:from>
    <xdr:to>
      <xdr:col>14</xdr:col>
      <xdr:colOff>485775</xdr:colOff>
      <xdr:row>24</xdr:row>
      <xdr:rowOff>180975</xdr:rowOff>
    </xdr:to>
    <xdr:sp macro="" textlink="">
      <xdr:nvSpPr>
        <xdr:cNvPr id="6146" name="Freeform 2"/>
        <xdr:cNvSpPr>
          <a:spLocks noChangeArrowheads="1"/>
        </xdr:cNvSpPr>
      </xdr:nvSpPr>
      <xdr:spPr bwMode="auto">
        <a:xfrm>
          <a:off x="10991850" y="6648450"/>
          <a:ext cx="1914525" cy="409575"/>
        </a:xfrm>
        <a:custGeom>
          <a:avLst/>
          <a:gdLst>
            <a:gd name="T0" fmla="*/ 3010 w 3010"/>
            <a:gd name="T1" fmla="*/ 0 h 725"/>
            <a:gd name="T2" fmla="*/ 0 w 3010"/>
            <a:gd name="T3" fmla="*/ 0 h 725"/>
            <a:gd name="T4" fmla="*/ 0 w 3010"/>
            <a:gd name="T5" fmla="*/ 725 h 725"/>
            <a:gd name="T6" fmla="*/ 1505 w 3010"/>
            <a:gd name="T7" fmla="*/ 725 h 725"/>
            <a:gd name="T8" fmla="*/ 1505 w 3010"/>
            <a:gd name="T9" fmla="*/ 425 h 725"/>
            <a:gd name="T10" fmla="*/ 3010 w 3010"/>
            <a:gd name="T11" fmla="*/ 425 h 725"/>
            <a:gd name="T12" fmla="*/ 3010 w 3010"/>
            <a:gd name="T13" fmla="*/ 0 h 725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3010" h="725">
              <a:moveTo>
                <a:pt x="3010" y="0"/>
              </a:moveTo>
              <a:lnTo>
                <a:pt x="0" y="0"/>
              </a:lnTo>
              <a:lnTo>
                <a:pt x="0" y="725"/>
              </a:lnTo>
              <a:lnTo>
                <a:pt x="1505" y="725"/>
              </a:lnTo>
              <a:lnTo>
                <a:pt x="1505" y="425"/>
              </a:lnTo>
              <a:lnTo>
                <a:pt x="3010" y="425"/>
              </a:lnTo>
              <a:lnTo>
                <a:pt x="3010" y="0"/>
              </a:lnTo>
            </a:path>
          </a:pathLst>
        </a:custGeom>
        <a:solidFill>
          <a:srgbClr val="E6E7E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142875</xdr:colOff>
      <xdr:row>5</xdr:row>
      <xdr:rowOff>123825</xdr:rowOff>
    </xdr:from>
    <xdr:to>
      <xdr:col>25</xdr:col>
      <xdr:colOff>190500</xdr:colOff>
      <xdr:row>8</xdr:row>
      <xdr:rowOff>123825</xdr:rowOff>
    </xdr:to>
    <xdr:sp macro="" textlink="">
      <xdr:nvSpPr>
        <xdr:cNvPr id="4097" name="Freeform 1"/>
        <xdr:cNvSpPr>
          <a:spLocks noChangeArrowheads="1"/>
        </xdr:cNvSpPr>
      </xdr:nvSpPr>
      <xdr:spPr bwMode="auto">
        <a:xfrm>
          <a:off x="13554075" y="2162175"/>
          <a:ext cx="1876425" cy="571500"/>
        </a:xfrm>
        <a:custGeom>
          <a:avLst/>
          <a:gdLst>
            <a:gd name="T0" fmla="*/ 2948 w 2948"/>
            <a:gd name="T1" fmla="*/ 0 h 907"/>
            <a:gd name="T2" fmla="*/ 0 w 2948"/>
            <a:gd name="T3" fmla="*/ 0 h 907"/>
            <a:gd name="T4" fmla="*/ 0 w 2948"/>
            <a:gd name="T5" fmla="*/ 906 h 907"/>
            <a:gd name="T6" fmla="*/ 1474 w 2948"/>
            <a:gd name="T7" fmla="*/ 906 h 907"/>
            <a:gd name="T8" fmla="*/ 1474 w 2948"/>
            <a:gd name="T9" fmla="*/ 283 h 907"/>
            <a:gd name="T10" fmla="*/ 2948 w 2948"/>
            <a:gd name="T11" fmla="*/ 283 h 907"/>
            <a:gd name="T12" fmla="*/ 2948 w 2948"/>
            <a:gd name="T13" fmla="*/ 0 h 90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2948" h="907">
              <a:moveTo>
                <a:pt x="2948" y="0"/>
              </a:moveTo>
              <a:lnTo>
                <a:pt x="0" y="0"/>
              </a:lnTo>
              <a:lnTo>
                <a:pt x="0" y="906"/>
              </a:lnTo>
              <a:lnTo>
                <a:pt x="1474" y="906"/>
              </a:lnTo>
              <a:lnTo>
                <a:pt x="1474" y="283"/>
              </a:lnTo>
              <a:lnTo>
                <a:pt x="2948" y="283"/>
              </a:lnTo>
              <a:lnTo>
                <a:pt x="2948" y="0"/>
              </a:lnTo>
            </a:path>
          </a:pathLst>
        </a:custGeom>
        <a:solidFill>
          <a:srgbClr val="E6E7E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266700</xdr:colOff>
      <xdr:row>24</xdr:row>
      <xdr:rowOff>123825</xdr:rowOff>
    </xdr:from>
    <xdr:to>
      <xdr:col>1</xdr:col>
      <xdr:colOff>276225</xdr:colOff>
      <xdr:row>25</xdr:row>
      <xdr:rowOff>104775</xdr:rowOff>
    </xdr:to>
    <xdr:sp macro="" textlink="">
      <xdr:nvSpPr>
        <xdr:cNvPr id="4098" name="Freeform 2"/>
        <xdr:cNvSpPr>
          <a:spLocks noChangeArrowheads="1"/>
        </xdr:cNvSpPr>
      </xdr:nvSpPr>
      <xdr:spPr bwMode="auto">
        <a:xfrm>
          <a:off x="2238375" y="8143875"/>
          <a:ext cx="9525" cy="180975"/>
        </a:xfrm>
        <a:custGeom>
          <a:avLst/>
          <a:gdLst>
            <a:gd name="T0" fmla="*/ 0 w 20"/>
            <a:gd name="T1" fmla="*/ 0 h 283"/>
            <a:gd name="T2" fmla="*/ 0 w 20"/>
            <a:gd name="T3" fmla="*/ 0 h 283"/>
            <a:gd name="T4" fmla="*/ 0 w 20"/>
            <a:gd name="T5" fmla="*/ 283 h 283"/>
            <a:gd name="T6" fmla="*/ 0 w 20"/>
            <a:gd name="T7" fmla="*/ 283 h 283"/>
            <a:gd name="T8" fmla="*/ 0 w 20"/>
            <a:gd name="T9" fmla="*/ 0 h 28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</a:cxnLst>
          <a:rect l="0" t="0" r="r" b="b"/>
          <a:pathLst>
            <a:path w="20" h="283">
              <a:moveTo>
                <a:pt x="0" y="0"/>
              </a:moveTo>
              <a:lnTo>
                <a:pt x="0" y="0"/>
              </a:lnTo>
              <a:lnTo>
                <a:pt x="0" y="283"/>
              </a:lnTo>
              <a:lnTo>
                <a:pt x="0" y="0"/>
              </a:lnTo>
            </a:path>
          </a:pathLst>
        </a:custGeom>
        <a:solidFill>
          <a:srgbClr val="E6E7E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5</xdr:row>
      <xdr:rowOff>0</xdr:rowOff>
    </xdr:from>
    <xdr:to>
      <xdr:col>29</xdr:col>
      <xdr:colOff>180975</xdr:colOff>
      <xdr:row>5</xdr:row>
      <xdr:rowOff>638175</xdr:rowOff>
    </xdr:to>
    <xdr:sp macro="" textlink="">
      <xdr:nvSpPr>
        <xdr:cNvPr id="21505" name="Freeform 1"/>
        <xdr:cNvSpPr>
          <a:spLocks noChangeArrowheads="1"/>
        </xdr:cNvSpPr>
      </xdr:nvSpPr>
      <xdr:spPr bwMode="auto">
        <a:xfrm>
          <a:off x="14630400" y="1581150"/>
          <a:ext cx="3228975" cy="800100"/>
        </a:xfrm>
        <a:custGeom>
          <a:avLst/>
          <a:gdLst>
            <a:gd name="T0" fmla="*/ 5082 w 5082"/>
            <a:gd name="T1" fmla="*/ 0 h 1258"/>
            <a:gd name="T2" fmla="*/ 0 w 5082"/>
            <a:gd name="T3" fmla="*/ 0 h 1258"/>
            <a:gd name="T4" fmla="*/ 0 w 5082"/>
            <a:gd name="T5" fmla="*/ 1258 h 1258"/>
            <a:gd name="T6" fmla="*/ 2541 w 5082"/>
            <a:gd name="T7" fmla="*/ 1258 h 1258"/>
            <a:gd name="T8" fmla="*/ 2541 w 5082"/>
            <a:gd name="T9" fmla="*/ 306 h 1258"/>
            <a:gd name="T10" fmla="*/ 5082 w 5082"/>
            <a:gd name="T11" fmla="*/ 306 h 1258"/>
            <a:gd name="T12" fmla="*/ 5082 w 5082"/>
            <a:gd name="T13" fmla="*/ 0 h 125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5082" h="1258">
              <a:moveTo>
                <a:pt x="5082" y="0"/>
              </a:moveTo>
              <a:lnTo>
                <a:pt x="0" y="0"/>
              </a:lnTo>
              <a:lnTo>
                <a:pt x="0" y="1258"/>
              </a:lnTo>
              <a:lnTo>
                <a:pt x="2541" y="1258"/>
              </a:lnTo>
              <a:lnTo>
                <a:pt x="2541" y="306"/>
              </a:lnTo>
              <a:lnTo>
                <a:pt x="5082" y="306"/>
              </a:lnTo>
              <a:lnTo>
                <a:pt x="5082" y="0"/>
              </a:lnTo>
            </a:path>
          </a:pathLst>
        </a:custGeom>
        <a:solidFill>
          <a:srgbClr val="E6E7E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419100</xdr:colOff>
      <xdr:row>34</xdr:row>
      <xdr:rowOff>66675</xdr:rowOff>
    </xdr:from>
    <xdr:to>
      <xdr:col>1</xdr:col>
      <xdr:colOff>428625</xdr:colOff>
      <xdr:row>35</xdr:row>
      <xdr:rowOff>57150</xdr:rowOff>
    </xdr:to>
    <xdr:sp macro="" textlink="">
      <xdr:nvSpPr>
        <xdr:cNvPr id="21506" name="Freeform 2"/>
        <xdr:cNvSpPr>
          <a:spLocks noChangeArrowheads="1"/>
        </xdr:cNvSpPr>
      </xdr:nvSpPr>
      <xdr:spPr bwMode="auto">
        <a:xfrm>
          <a:off x="2628900" y="9429750"/>
          <a:ext cx="9525" cy="190500"/>
        </a:xfrm>
        <a:custGeom>
          <a:avLst/>
          <a:gdLst>
            <a:gd name="T0" fmla="*/ 0 w 20"/>
            <a:gd name="T1" fmla="*/ 0 h 306"/>
            <a:gd name="T2" fmla="*/ 0 w 20"/>
            <a:gd name="T3" fmla="*/ 0 h 306"/>
            <a:gd name="T4" fmla="*/ 0 w 20"/>
            <a:gd name="T5" fmla="*/ 306 h 306"/>
            <a:gd name="T6" fmla="*/ 0 w 20"/>
            <a:gd name="T7" fmla="*/ 306 h 306"/>
            <a:gd name="T8" fmla="*/ 0 w 20"/>
            <a:gd name="T9" fmla="*/ 0 h 30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</a:cxnLst>
          <a:rect l="0" t="0" r="r" b="b"/>
          <a:pathLst>
            <a:path w="20" h="306">
              <a:moveTo>
                <a:pt x="0" y="0"/>
              </a:moveTo>
              <a:lnTo>
                <a:pt x="0" y="0"/>
              </a:lnTo>
              <a:lnTo>
                <a:pt x="0" y="306"/>
              </a:lnTo>
              <a:lnTo>
                <a:pt x="0" y="0"/>
              </a:lnTo>
            </a:path>
          </a:pathLst>
        </a:custGeom>
        <a:solidFill>
          <a:srgbClr val="E6E7E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14</xdr:col>
      <xdr:colOff>238125</xdr:colOff>
      <xdr:row>43</xdr:row>
      <xdr:rowOff>152400</xdr:rowOff>
    </xdr:from>
    <xdr:to>
      <xdr:col>17</xdr:col>
      <xdr:colOff>285750</xdr:colOff>
      <xdr:row>46</xdr:row>
      <xdr:rowOff>123825</xdr:rowOff>
    </xdr:to>
    <xdr:sp macro="" textlink="">
      <xdr:nvSpPr>
        <xdr:cNvPr id="21507" name="Freeform 3"/>
        <xdr:cNvSpPr>
          <a:spLocks noChangeArrowheads="1"/>
        </xdr:cNvSpPr>
      </xdr:nvSpPr>
      <xdr:spPr bwMode="auto">
        <a:xfrm>
          <a:off x="13639800" y="11915775"/>
          <a:ext cx="1876425" cy="561975"/>
        </a:xfrm>
        <a:custGeom>
          <a:avLst/>
          <a:gdLst>
            <a:gd name="T0" fmla="*/ 2948 w 2948"/>
            <a:gd name="T1" fmla="*/ 0 h 884"/>
            <a:gd name="T2" fmla="*/ 0 w 2948"/>
            <a:gd name="T3" fmla="*/ 0 h 884"/>
            <a:gd name="T4" fmla="*/ 0 w 2948"/>
            <a:gd name="T5" fmla="*/ 884 h 884"/>
            <a:gd name="T6" fmla="*/ 1474 w 2948"/>
            <a:gd name="T7" fmla="*/ 884 h 884"/>
            <a:gd name="T8" fmla="*/ 1474 w 2948"/>
            <a:gd name="T9" fmla="*/ 294 h 884"/>
            <a:gd name="T10" fmla="*/ 2948 w 2948"/>
            <a:gd name="T11" fmla="*/ 294 h 884"/>
            <a:gd name="T12" fmla="*/ 2948 w 2948"/>
            <a:gd name="T13" fmla="*/ 0 h 88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2948" h="884">
              <a:moveTo>
                <a:pt x="2948" y="0"/>
              </a:moveTo>
              <a:lnTo>
                <a:pt x="0" y="0"/>
              </a:lnTo>
              <a:lnTo>
                <a:pt x="0" y="884"/>
              </a:lnTo>
              <a:lnTo>
                <a:pt x="1474" y="884"/>
              </a:lnTo>
              <a:lnTo>
                <a:pt x="1474" y="294"/>
              </a:lnTo>
              <a:lnTo>
                <a:pt x="2948" y="294"/>
              </a:lnTo>
              <a:lnTo>
                <a:pt x="2948" y="0"/>
              </a:lnTo>
            </a:path>
          </a:pathLst>
        </a:custGeom>
        <a:solidFill>
          <a:srgbClr val="E6E7E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127000</xdr:colOff>
      <xdr:row>29</xdr:row>
      <xdr:rowOff>361950</xdr:rowOff>
    </xdr:from>
    <xdr:to>
      <xdr:col>22</xdr:col>
      <xdr:colOff>226483</xdr:colOff>
      <xdr:row>34</xdr:row>
      <xdr:rowOff>200025</xdr:rowOff>
    </xdr:to>
    <xdr:sp macro="" textlink="">
      <xdr:nvSpPr>
        <xdr:cNvPr id="22529" name="Freeform 1"/>
        <xdr:cNvSpPr>
          <a:spLocks noChangeArrowheads="1"/>
        </xdr:cNvSpPr>
      </xdr:nvSpPr>
      <xdr:spPr bwMode="auto">
        <a:xfrm>
          <a:off x="15790333" y="9273117"/>
          <a:ext cx="2554817" cy="1182158"/>
        </a:xfrm>
        <a:custGeom>
          <a:avLst/>
          <a:gdLst>
            <a:gd name="T0" fmla="*/ 3995 w 3995"/>
            <a:gd name="T1" fmla="*/ 0 h 1088"/>
            <a:gd name="T2" fmla="*/ 0 w 3995"/>
            <a:gd name="T3" fmla="*/ 0 h 1088"/>
            <a:gd name="T4" fmla="*/ 0 w 3995"/>
            <a:gd name="T5" fmla="*/ 1088 h 1088"/>
            <a:gd name="T6" fmla="*/ 1997 w 3995"/>
            <a:gd name="T7" fmla="*/ 1088 h 1088"/>
            <a:gd name="T8" fmla="*/ 1997 w 3995"/>
            <a:gd name="T9" fmla="*/ 306 h 1088"/>
            <a:gd name="T10" fmla="*/ 3995 w 3995"/>
            <a:gd name="T11" fmla="*/ 306 h 1088"/>
            <a:gd name="T12" fmla="*/ 3995 w 3995"/>
            <a:gd name="T13" fmla="*/ 0 h 108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3995" h="1088">
              <a:moveTo>
                <a:pt x="3995" y="0"/>
              </a:moveTo>
              <a:lnTo>
                <a:pt x="0" y="0"/>
              </a:lnTo>
              <a:lnTo>
                <a:pt x="0" y="1088"/>
              </a:lnTo>
              <a:lnTo>
                <a:pt x="1997" y="1088"/>
              </a:lnTo>
              <a:lnTo>
                <a:pt x="1997" y="306"/>
              </a:lnTo>
              <a:lnTo>
                <a:pt x="3995" y="306"/>
              </a:lnTo>
              <a:lnTo>
                <a:pt x="3995" y="0"/>
              </a:lnTo>
            </a:path>
          </a:pathLst>
        </a:custGeom>
        <a:solidFill>
          <a:srgbClr val="E6E7E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view="pageBreakPreview" topLeftCell="A23" zoomScaleNormal="130" zoomScaleSheetLayoutView="100" workbookViewId="0">
      <selection activeCell="A9" sqref="A9:K21"/>
    </sheetView>
  </sheetViews>
  <sheetFormatPr defaultRowHeight="15" x14ac:dyDescent="0.25"/>
  <cols>
    <col min="1" max="1" width="16.140625" customWidth="1"/>
    <col min="2" max="2" width="12.28515625" customWidth="1"/>
    <col min="3" max="3" width="13.140625" customWidth="1"/>
    <col min="4" max="4" width="11.5703125" customWidth="1"/>
    <col min="5" max="5" width="15.140625" customWidth="1"/>
    <col min="6" max="6" width="14.85546875" customWidth="1"/>
    <col min="7" max="7" width="14.140625" customWidth="1"/>
    <col min="8" max="8" width="12.85546875" customWidth="1"/>
    <col min="9" max="9" width="16" customWidth="1"/>
    <col min="10" max="10" width="16.5703125" customWidth="1"/>
    <col min="11" max="11" width="15.140625" customWidth="1"/>
  </cols>
  <sheetData>
    <row r="1" spans="1:11" ht="18.75" x14ac:dyDescent="0.25">
      <c r="A1" s="327" t="s">
        <v>636</v>
      </c>
      <c r="B1" s="327"/>
      <c r="C1" s="327"/>
      <c r="D1" s="327"/>
      <c r="E1" s="327"/>
      <c r="F1" s="327"/>
    </row>
    <row r="2" spans="1:11" ht="13.5" customHeight="1" x14ac:dyDescent="0.25">
      <c r="A2" s="1"/>
      <c r="B2" s="1"/>
      <c r="C2" s="1"/>
      <c r="D2" s="1"/>
      <c r="E2" s="1"/>
      <c r="F2" s="1"/>
    </row>
    <row r="3" spans="1:11" ht="18.75" x14ac:dyDescent="0.25">
      <c r="A3" s="327" t="s">
        <v>24</v>
      </c>
      <c r="B3" s="327"/>
      <c r="C3" s="327"/>
      <c r="D3" s="327"/>
      <c r="E3" s="327"/>
      <c r="F3" s="327"/>
      <c r="G3" s="327"/>
      <c r="H3" s="327"/>
      <c r="I3" s="327"/>
      <c r="J3" s="327"/>
      <c r="K3" s="327"/>
    </row>
    <row r="4" spans="1:11" ht="0.75" customHeight="1" x14ac:dyDescent="0.25">
      <c r="A4" s="1"/>
      <c r="B4" s="1"/>
      <c r="C4" s="1"/>
      <c r="D4" s="1"/>
      <c r="E4" s="1"/>
      <c r="F4" s="1"/>
    </row>
    <row r="5" spans="1:11" ht="2.25" customHeight="1" x14ac:dyDescent="0.25">
      <c r="A5" s="328" t="s">
        <v>23</v>
      </c>
      <c r="B5" s="328"/>
      <c r="C5" s="328"/>
      <c r="D5" s="328"/>
      <c r="E5" s="328"/>
      <c r="F5" s="328"/>
      <c r="G5" s="328"/>
      <c r="H5" s="328"/>
      <c r="I5" s="328"/>
      <c r="J5" s="328"/>
      <c r="K5" s="328"/>
    </row>
    <row r="6" spans="1:11" x14ac:dyDescent="0.25">
      <c r="A6" s="328"/>
      <c r="B6" s="328"/>
      <c r="C6" s="328"/>
      <c r="D6" s="328"/>
      <c r="E6" s="328"/>
      <c r="F6" s="328"/>
      <c r="G6" s="328"/>
      <c r="H6" s="328"/>
      <c r="I6" s="328"/>
      <c r="J6" s="328"/>
      <c r="K6" s="328"/>
    </row>
    <row r="7" spans="1:11" x14ac:dyDescent="0.25">
      <c r="A7" s="328"/>
      <c r="B7" s="328"/>
      <c r="C7" s="328"/>
      <c r="D7" s="328"/>
      <c r="E7" s="328"/>
      <c r="F7" s="328"/>
      <c r="G7" s="328"/>
      <c r="H7" s="328"/>
      <c r="I7" s="328"/>
      <c r="J7" s="328"/>
      <c r="K7" s="328"/>
    </row>
    <row r="8" spans="1:11" ht="27.75" customHeight="1" x14ac:dyDescent="0.25">
      <c r="A8" s="328"/>
      <c r="B8" s="328"/>
      <c r="C8" s="328"/>
      <c r="D8" s="328"/>
      <c r="E8" s="328"/>
      <c r="F8" s="328"/>
      <c r="G8" s="328"/>
      <c r="H8" s="328"/>
      <c r="I8" s="328"/>
      <c r="J8" s="328"/>
      <c r="K8" s="328"/>
    </row>
    <row r="9" spans="1:11" ht="15.75" x14ac:dyDescent="0.25">
      <c r="A9" s="44" t="s">
        <v>0</v>
      </c>
      <c r="B9" s="44" t="s">
        <v>1</v>
      </c>
      <c r="C9" s="45"/>
      <c r="D9" s="45"/>
      <c r="E9" s="45"/>
      <c r="F9" s="45"/>
    </row>
    <row r="10" spans="1:11" ht="8.25" customHeight="1" thickBot="1" x14ac:dyDescent="0.3">
      <c r="A10" s="2"/>
    </row>
    <row r="11" spans="1:11" ht="60.75" customHeight="1" thickBot="1" x14ac:dyDescent="0.3">
      <c r="A11" s="324" t="s">
        <v>2</v>
      </c>
      <c r="B11" s="4" t="s">
        <v>3</v>
      </c>
      <c r="C11" s="329" t="s">
        <v>5</v>
      </c>
      <c r="D11" s="330"/>
      <c r="E11" s="331"/>
      <c r="F11" s="324" t="s">
        <v>6</v>
      </c>
      <c r="G11" s="329" t="s">
        <v>7</v>
      </c>
      <c r="H11" s="330"/>
      <c r="I11" s="331"/>
      <c r="J11" s="6" t="s">
        <v>36</v>
      </c>
      <c r="K11" s="6" t="s">
        <v>8</v>
      </c>
    </row>
    <row r="12" spans="1:11" ht="57" customHeight="1" thickBot="1" x14ac:dyDescent="0.3">
      <c r="A12" s="326"/>
      <c r="B12" s="8" t="s">
        <v>4</v>
      </c>
      <c r="C12" s="6" t="s">
        <v>10</v>
      </c>
      <c r="D12" s="8" t="s">
        <v>11</v>
      </c>
      <c r="E12" s="6" t="s">
        <v>12</v>
      </c>
      <c r="F12" s="325"/>
      <c r="G12" s="8" t="s">
        <v>13</v>
      </c>
      <c r="H12" s="8" t="s">
        <v>14</v>
      </c>
      <c r="I12" s="8" t="s">
        <v>12</v>
      </c>
      <c r="J12" s="7" t="s">
        <v>35</v>
      </c>
      <c r="K12" s="9" t="s">
        <v>9</v>
      </c>
    </row>
    <row r="13" spans="1:11" ht="15.75" thickBot="1" x14ac:dyDescent="0.3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38">
        <v>11</v>
      </c>
    </row>
    <row r="14" spans="1:11" ht="24.75" customHeight="1" thickBot="1" x14ac:dyDescent="0.3">
      <c r="A14" s="10" t="s">
        <v>15</v>
      </c>
      <c r="B14" s="15"/>
      <c r="C14" s="12"/>
      <c r="D14" s="12"/>
      <c r="E14" s="12"/>
      <c r="F14" s="11">
        <f>C14+D14+E14</f>
        <v>0</v>
      </c>
      <c r="G14" s="11"/>
      <c r="H14" s="11"/>
      <c r="I14" s="11"/>
      <c r="J14" s="11">
        <f>G14+H14+I14</f>
        <v>0</v>
      </c>
      <c r="K14" s="29">
        <f>B14+F14-J14</f>
        <v>0</v>
      </c>
    </row>
    <row r="15" spans="1:11" ht="59.25" customHeight="1" thickBot="1" x14ac:dyDescent="0.3">
      <c r="A15" s="10" t="s">
        <v>16</v>
      </c>
      <c r="B15" s="15"/>
      <c r="C15" s="12"/>
      <c r="D15" s="12"/>
      <c r="E15" s="12"/>
      <c r="F15" s="11">
        <f t="shared" ref="F15:F20" si="0">C15+D15+E15</f>
        <v>0</v>
      </c>
      <c r="G15" s="11"/>
      <c r="H15" s="11"/>
      <c r="I15" s="11"/>
      <c r="J15" s="11">
        <f t="shared" ref="J15:J20" si="1">G15+H15+I15</f>
        <v>0</v>
      </c>
      <c r="K15" s="29">
        <f t="shared" ref="K15:K20" si="2">B15+F15-J15</f>
        <v>0</v>
      </c>
    </row>
    <row r="16" spans="1:11" ht="27.75" customHeight="1" thickBot="1" x14ac:dyDescent="0.3">
      <c r="A16" s="10" t="s">
        <v>17</v>
      </c>
      <c r="B16" s="15">
        <v>6276.9</v>
      </c>
      <c r="C16" s="12"/>
      <c r="D16" s="12"/>
      <c r="E16" s="12"/>
      <c r="F16" s="11">
        <f t="shared" si="0"/>
        <v>0</v>
      </c>
      <c r="G16" s="11"/>
      <c r="H16" s="11"/>
      <c r="I16" s="11"/>
      <c r="J16" s="11">
        <f t="shared" si="1"/>
        <v>0</v>
      </c>
      <c r="K16" s="29">
        <f t="shared" si="2"/>
        <v>6276.9</v>
      </c>
    </row>
    <row r="17" spans="1:11" ht="53.25" customHeight="1" thickBot="1" x14ac:dyDescent="0.3">
      <c r="A17" s="10" t="s">
        <v>18</v>
      </c>
      <c r="B17" s="15"/>
      <c r="C17" s="12"/>
      <c r="D17" s="12"/>
      <c r="E17" s="12"/>
      <c r="F17" s="11">
        <f t="shared" si="0"/>
        <v>0</v>
      </c>
      <c r="G17" s="11"/>
      <c r="H17" s="11"/>
      <c r="I17" s="11"/>
      <c r="J17" s="11">
        <f t="shared" si="1"/>
        <v>0</v>
      </c>
      <c r="K17" s="29">
        <f t="shared" si="2"/>
        <v>0</v>
      </c>
    </row>
    <row r="18" spans="1:11" ht="45.75" customHeight="1" thickBot="1" x14ac:dyDescent="0.3">
      <c r="A18" s="10" t="s">
        <v>19</v>
      </c>
      <c r="B18" s="15">
        <v>490069.23</v>
      </c>
      <c r="C18" s="12"/>
      <c r="D18" s="12">
        <v>8853.32</v>
      </c>
      <c r="E18" s="12"/>
      <c r="F18" s="11">
        <f t="shared" si="0"/>
        <v>8853.32</v>
      </c>
      <c r="G18" s="11"/>
      <c r="H18" s="11">
        <v>14799.55</v>
      </c>
      <c r="I18" s="11"/>
      <c r="J18" s="11">
        <f t="shared" si="1"/>
        <v>14799.55</v>
      </c>
      <c r="K18" s="29">
        <f t="shared" si="2"/>
        <v>484123</v>
      </c>
    </row>
    <row r="19" spans="1:11" ht="32.25" customHeight="1" thickBot="1" x14ac:dyDescent="0.3">
      <c r="A19" s="10" t="s">
        <v>20</v>
      </c>
      <c r="B19" s="15">
        <v>2059310.14</v>
      </c>
      <c r="C19" s="12"/>
      <c r="D19" s="12"/>
      <c r="E19" s="12"/>
      <c r="F19" s="11">
        <f t="shared" si="0"/>
        <v>0</v>
      </c>
      <c r="G19" s="11"/>
      <c r="H19" s="11"/>
      <c r="I19" s="11"/>
      <c r="J19" s="11">
        <f t="shared" si="1"/>
        <v>0</v>
      </c>
      <c r="K19" s="29">
        <f t="shared" si="2"/>
        <v>2059310.14</v>
      </c>
    </row>
    <row r="20" spans="1:11" ht="26.25" thickBot="1" x14ac:dyDescent="0.3">
      <c r="A20" s="10" t="s">
        <v>21</v>
      </c>
      <c r="B20" s="15">
        <v>277140.44</v>
      </c>
      <c r="C20" s="12"/>
      <c r="D20" s="12"/>
      <c r="E20" s="12"/>
      <c r="F20" s="11">
        <f t="shared" si="0"/>
        <v>0</v>
      </c>
      <c r="G20" s="11"/>
      <c r="H20" s="11">
        <v>32952.03</v>
      </c>
      <c r="I20" s="11"/>
      <c r="J20" s="11">
        <f t="shared" si="1"/>
        <v>32952.03</v>
      </c>
      <c r="K20" s="29">
        <f t="shared" si="2"/>
        <v>244188.41</v>
      </c>
    </row>
    <row r="21" spans="1:11" ht="27" customHeight="1" thickBot="1" x14ac:dyDescent="0.3">
      <c r="A21" s="14" t="s">
        <v>22</v>
      </c>
      <c r="B21" s="15">
        <f>SUM(B14:B20)</f>
        <v>2832796.71</v>
      </c>
      <c r="C21" s="15">
        <f t="shared" ref="C21:K21" si="3">SUM(C14:C20)</f>
        <v>0</v>
      </c>
      <c r="D21" s="15">
        <f t="shared" si="3"/>
        <v>8853.32</v>
      </c>
      <c r="E21" s="15">
        <f t="shared" si="3"/>
        <v>0</v>
      </c>
      <c r="F21" s="15">
        <f t="shared" si="3"/>
        <v>8853.32</v>
      </c>
      <c r="G21" s="15">
        <f t="shared" si="3"/>
        <v>0</v>
      </c>
      <c r="H21" s="15">
        <f t="shared" si="3"/>
        <v>47751.58</v>
      </c>
      <c r="I21" s="15">
        <f t="shared" si="3"/>
        <v>0</v>
      </c>
      <c r="J21" s="15">
        <f t="shared" si="3"/>
        <v>47751.58</v>
      </c>
      <c r="K21" s="16">
        <f t="shared" si="3"/>
        <v>2793898.45</v>
      </c>
    </row>
    <row r="23" spans="1:11" ht="9.75" customHeight="1" thickBot="1" x14ac:dyDescent="0.3"/>
    <row r="24" spans="1:11" ht="15.75" hidden="1" thickBot="1" x14ac:dyDescent="0.3"/>
    <row r="25" spans="1:11" ht="81.75" customHeight="1" thickBot="1" x14ac:dyDescent="0.3">
      <c r="A25" s="333" t="s">
        <v>2</v>
      </c>
      <c r="B25" s="333" t="s">
        <v>33</v>
      </c>
      <c r="C25" s="340" t="s">
        <v>26</v>
      </c>
      <c r="D25" s="341"/>
      <c r="E25" s="342"/>
      <c r="F25" s="335" t="s">
        <v>29</v>
      </c>
      <c r="G25" s="337" t="s">
        <v>30</v>
      </c>
      <c r="H25" s="337" t="s">
        <v>31</v>
      </c>
      <c r="I25" s="332" t="s">
        <v>27</v>
      </c>
      <c r="J25" s="332"/>
      <c r="K25" s="31"/>
    </row>
    <row r="26" spans="1:11" ht="60.75" thickBot="1" x14ac:dyDescent="0.3">
      <c r="A26" s="334"/>
      <c r="B26" s="339"/>
      <c r="C26" s="33" t="s">
        <v>10</v>
      </c>
      <c r="D26" s="34" t="s">
        <v>28</v>
      </c>
      <c r="E26" s="33" t="s">
        <v>12</v>
      </c>
      <c r="F26" s="336"/>
      <c r="G26" s="338"/>
      <c r="H26" s="338"/>
      <c r="I26" s="41" t="s">
        <v>32</v>
      </c>
      <c r="J26" s="41" t="s">
        <v>34</v>
      </c>
      <c r="K26" s="31"/>
    </row>
    <row r="27" spans="1:11" ht="15.75" thickBot="1" x14ac:dyDescent="0.3">
      <c r="A27" s="40"/>
      <c r="B27" s="39">
        <v>12</v>
      </c>
      <c r="C27" s="39">
        <v>13</v>
      </c>
      <c r="D27" s="39">
        <v>14</v>
      </c>
      <c r="E27" s="39">
        <v>15</v>
      </c>
      <c r="F27" s="39">
        <v>16</v>
      </c>
      <c r="G27" s="39">
        <v>17</v>
      </c>
      <c r="H27" s="39">
        <v>18</v>
      </c>
      <c r="I27" s="39">
        <v>19</v>
      </c>
      <c r="J27" s="39">
        <v>20</v>
      </c>
      <c r="K27" s="31"/>
    </row>
    <row r="28" spans="1:11" ht="21.75" customHeight="1" thickBot="1" x14ac:dyDescent="0.3">
      <c r="A28" s="35" t="s">
        <v>15</v>
      </c>
      <c r="B28" s="42"/>
      <c r="C28" s="42"/>
      <c r="D28" s="42"/>
      <c r="E28" s="42"/>
      <c r="F28" s="42">
        <f>C28+D28+E28</f>
        <v>0</v>
      </c>
      <c r="G28" s="42"/>
      <c r="H28" s="42">
        <f>B28+F28-G28</f>
        <v>0</v>
      </c>
      <c r="I28" s="43">
        <f t="shared" ref="I28:I34" si="4">B14-B28</f>
        <v>0</v>
      </c>
      <c r="J28" s="43">
        <f t="shared" ref="J28:J34" si="5">K14-H28</f>
        <v>0</v>
      </c>
      <c r="K28" s="31"/>
    </row>
    <row r="29" spans="1:11" ht="53.25" customHeight="1" thickBot="1" x14ac:dyDescent="0.3">
      <c r="A29" s="35" t="s">
        <v>16</v>
      </c>
      <c r="B29" s="42"/>
      <c r="C29" s="42"/>
      <c r="D29" s="42"/>
      <c r="E29" s="42"/>
      <c r="F29" s="42">
        <f t="shared" ref="F29:F34" si="6">C29+D29+E29</f>
        <v>0</v>
      </c>
      <c r="G29" s="42"/>
      <c r="H29" s="42">
        <f t="shared" ref="H29:H34" si="7">B29+F29-G29</f>
        <v>0</v>
      </c>
      <c r="I29" s="43">
        <f t="shared" si="4"/>
        <v>0</v>
      </c>
      <c r="J29" s="43">
        <f t="shared" si="5"/>
        <v>0</v>
      </c>
      <c r="K29" s="31"/>
    </row>
    <row r="30" spans="1:11" ht="36" customHeight="1" thickBot="1" x14ac:dyDescent="0.3">
      <c r="A30" s="35" t="s">
        <v>17</v>
      </c>
      <c r="B30" s="42">
        <v>2589.6</v>
      </c>
      <c r="C30" s="42"/>
      <c r="D30" s="42">
        <v>156.96</v>
      </c>
      <c r="E30" s="42"/>
      <c r="F30" s="42">
        <f t="shared" si="6"/>
        <v>156.96</v>
      </c>
      <c r="G30" s="42"/>
      <c r="H30" s="42">
        <f t="shared" si="7"/>
        <v>2746.56</v>
      </c>
      <c r="I30" s="43">
        <f t="shared" si="4"/>
        <v>3687.2999999999997</v>
      </c>
      <c r="J30" s="43">
        <f t="shared" si="5"/>
        <v>3530.3399999999997</v>
      </c>
      <c r="K30" s="31"/>
    </row>
    <row r="31" spans="1:11" ht="48" customHeight="1" thickBot="1" x14ac:dyDescent="0.3">
      <c r="A31" s="35" t="s">
        <v>18</v>
      </c>
      <c r="B31" s="42"/>
      <c r="C31" s="42"/>
      <c r="D31" s="42"/>
      <c r="E31" s="42"/>
      <c r="F31" s="42">
        <f t="shared" si="6"/>
        <v>0</v>
      </c>
      <c r="G31" s="42"/>
      <c r="H31" s="42">
        <f t="shared" si="7"/>
        <v>0</v>
      </c>
      <c r="I31" s="43">
        <f t="shared" si="4"/>
        <v>0</v>
      </c>
      <c r="J31" s="43">
        <f t="shared" si="5"/>
        <v>0</v>
      </c>
      <c r="K31" s="31"/>
    </row>
    <row r="32" spans="1:11" ht="52.5" customHeight="1" thickBot="1" x14ac:dyDescent="0.3">
      <c r="A32" s="35" t="s">
        <v>19</v>
      </c>
      <c r="B32" s="42">
        <v>449750.74</v>
      </c>
      <c r="C32" s="42"/>
      <c r="D32" s="42">
        <v>21813.64</v>
      </c>
      <c r="E32" s="42"/>
      <c r="F32" s="42">
        <f t="shared" si="6"/>
        <v>21813.64</v>
      </c>
      <c r="G32" s="42">
        <v>14692.39</v>
      </c>
      <c r="H32" s="42">
        <f t="shared" si="7"/>
        <v>456871.99</v>
      </c>
      <c r="I32" s="43">
        <f t="shared" si="4"/>
        <v>40318.489999999991</v>
      </c>
      <c r="J32" s="43">
        <f t="shared" si="5"/>
        <v>27251.010000000009</v>
      </c>
      <c r="K32" s="31"/>
    </row>
    <row r="33" spans="1:11" ht="27.75" customHeight="1" thickBot="1" x14ac:dyDescent="0.3">
      <c r="A33" s="35" t="s">
        <v>20</v>
      </c>
      <c r="B33" s="42">
        <v>2053893.44</v>
      </c>
      <c r="C33" s="42"/>
      <c r="D33" s="42">
        <v>1299.96</v>
      </c>
      <c r="E33" s="42"/>
      <c r="F33" s="42">
        <f t="shared" si="6"/>
        <v>1299.96</v>
      </c>
      <c r="G33" s="42"/>
      <c r="H33" s="42">
        <f t="shared" si="7"/>
        <v>2055193.4</v>
      </c>
      <c r="I33" s="43">
        <f t="shared" si="4"/>
        <v>5416.6999999999534</v>
      </c>
      <c r="J33" s="43">
        <f t="shared" si="5"/>
        <v>4116.7399999999907</v>
      </c>
      <c r="K33" s="31"/>
    </row>
    <row r="34" spans="1:11" ht="38.25" customHeight="1" thickBot="1" x14ac:dyDescent="0.3">
      <c r="A34" s="35" t="s">
        <v>21</v>
      </c>
      <c r="B34" s="42">
        <v>190573.84</v>
      </c>
      <c r="C34" s="42"/>
      <c r="D34" s="42">
        <v>10106.16</v>
      </c>
      <c r="E34" s="42"/>
      <c r="F34" s="42">
        <f t="shared" si="6"/>
        <v>10106.16</v>
      </c>
      <c r="G34" s="42">
        <v>32952.03</v>
      </c>
      <c r="H34" s="42">
        <f t="shared" si="7"/>
        <v>167727.97</v>
      </c>
      <c r="I34" s="43">
        <f t="shared" si="4"/>
        <v>86566.6</v>
      </c>
      <c r="J34" s="43">
        <f t="shared" si="5"/>
        <v>76460.44</v>
      </c>
      <c r="K34" s="31"/>
    </row>
    <row r="35" spans="1:11" ht="23.25" customHeight="1" thickBot="1" x14ac:dyDescent="0.3">
      <c r="A35" s="36" t="s">
        <v>22</v>
      </c>
      <c r="B35" s="43">
        <f>SUM(B28:B34)</f>
        <v>2696807.6199999996</v>
      </c>
      <c r="C35" s="43">
        <f t="shared" ref="C35:J35" si="8">SUM(C28:C34)</f>
        <v>0</v>
      </c>
      <c r="D35" s="43">
        <f t="shared" si="8"/>
        <v>33376.720000000001</v>
      </c>
      <c r="E35" s="43">
        <f t="shared" si="8"/>
        <v>0</v>
      </c>
      <c r="F35" s="43">
        <f t="shared" si="8"/>
        <v>33376.720000000001</v>
      </c>
      <c r="G35" s="43">
        <f t="shared" si="8"/>
        <v>47644.42</v>
      </c>
      <c r="H35" s="43">
        <f t="shared" si="8"/>
        <v>2682539.92</v>
      </c>
      <c r="I35" s="43">
        <f t="shared" si="8"/>
        <v>135989.08999999997</v>
      </c>
      <c r="J35" s="43">
        <f t="shared" si="8"/>
        <v>111358.53</v>
      </c>
      <c r="K35" s="31"/>
    </row>
    <row r="37" spans="1:11" ht="61.5" customHeight="1" x14ac:dyDescent="0.25">
      <c r="A37" s="323" t="s">
        <v>690</v>
      </c>
      <c r="B37" s="323"/>
      <c r="C37" s="323"/>
      <c r="D37" s="323"/>
      <c r="E37" s="323"/>
      <c r="F37" s="323"/>
      <c r="G37" s="323"/>
      <c r="H37" s="323"/>
      <c r="I37" s="323"/>
      <c r="J37" s="323"/>
    </row>
  </sheetData>
  <mergeCells count="15">
    <mergeCell ref="A37:J37"/>
    <mergeCell ref="F11:F12"/>
    <mergeCell ref="A11:A12"/>
    <mergeCell ref="A1:F1"/>
    <mergeCell ref="A5:K8"/>
    <mergeCell ref="A3:K3"/>
    <mergeCell ref="C11:E11"/>
    <mergeCell ref="G11:I11"/>
    <mergeCell ref="I25:J25"/>
    <mergeCell ref="A25:A26"/>
    <mergeCell ref="F25:F26"/>
    <mergeCell ref="G25:G26"/>
    <mergeCell ref="H25:H26"/>
    <mergeCell ref="B25:B26"/>
    <mergeCell ref="C25:E25"/>
  </mergeCells>
  <pageMargins left="0.70866141732283472" right="0.70866141732283472" top="0.74803149606299213" bottom="0.74803149606299213" header="0.31496062992125984" footer="0.31496062992125984"/>
  <pageSetup paperSize="9" scale="78" fitToHeight="0" orientation="landscape" r:id="rId1"/>
  <rowBreaks count="1" manualBreakCount="1">
    <brk id="35" max="11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view="pageBreakPreview" topLeftCell="A4" zoomScale="150" zoomScaleNormal="100" zoomScaleSheetLayoutView="150" workbookViewId="0">
      <selection activeCell="G18" sqref="G18"/>
    </sheetView>
  </sheetViews>
  <sheetFormatPr defaultRowHeight="15" x14ac:dyDescent="0.25"/>
  <cols>
    <col min="1" max="1" width="25.42578125" customWidth="1"/>
    <col min="2" max="9" width="12.7109375" customWidth="1"/>
  </cols>
  <sheetData>
    <row r="1" spans="1:9" ht="18.75" x14ac:dyDescent="0.3">
      <c r="A1" s="400" t="s">
        <v>637</v>
      </c>
      <c r="B1" s="400"/>
      <c r="C1" s="400"/>
      <c r="D1" s="400"/>
      <c r="E1" s="400"/>
      <c r="F1" s="400"/>
      <c r="G1" s="400"/>
      <c r="H1" s="400"/>
      <c r="I1" s="400"/>
    </row>
    <row r="3" spans="1:9" ht="30" customHeight="1" x14ac:dyDescent="0.25">
      <c r="A3" s="378" t="s">
        <v>199</v>
      </c>
      <c r="B3" s="378"/>
      <c r="C3" s="378"/>
      <c r="D3" s="378"/>
      <c r="E3" s="378"/>
      <c r="F3" s="378"/>
      <c r="G3" s="378"/>
      <c r="H3" s="378"/>
      <c r="I3" s="378"/>
    </row>
    <row r="4" spans="1:9" ht="12.75" customHeight="1" x14ac:dyDescent="0.25">
      <c r="A4" s="48"/>
      <c r="B4" s="48"/>
      <c r="C4" s="48"/>
      <c r="D4" s="48"/>
      <c r="E4" s="48"/>
      <c r="F4" s="48"/>
      <c r="G4" s="48"/>
      <c r="H4" s="48"/>
      <c r="I4" s="48"/>
    </row>
    <row r="5" spans="1:9" ht="23.25" customHeight="1" x14ac:dyDescent="0.25">
      <c r="A5" s="44" t="s">
        <v>206</v>
      </c>
      <c r="B5" s="48"/>
      <c r="C5" s="48"/>
      <c r="D5" s="48"/>
      <c r="E5" s="48"/>
      <c r="F5" s="48"/>
      <c r="G5" s="48"/>
      <c r="H5" s="48"/>
      <c r="I5" s="48"/>
    </row>
    <row r="6" spans="1:9" ht="15.75" thickBot="1" x14ac:dyDescent="0.3"/>
    <row r="7" spans="1:9" ht="25.5" customHeight="1" thickBot="1" x14ac:dyDescent="0.3">
      <c r="A7" s="406" t="s">
        <v>44</v>
      </c>
      <c r="B7" s="408" t="s">
        <v>200</v>
      </c>
      <c r="C7" s="409"/>
      <c r="D7" s="408" t="s">
        <v>201</v>
      </c>
      <c r="E7" s="409"/>
      <c r="F7" s="408" t="s">
        <v>202</v>
      </c>
      <c r="G7" s="409"/>
      <c r="H7" s="408" t="s">
        <v>203</v>
      </c>
      <c r="I7" s="409"/>
    </row>
    <row r="8" spans="1:9" ht="36" customHeight="1" thickBot="1" x14ac:dyDescent="0.3">
      <c r="A8" s="407"/>
      <c r="B8" s="101" t="s">
        <v>25</v>
      </c>
      <c r="C8" s="101" t="s">
        <v>109</v>
      </c>
      <c r="D8" s="101" t="s">
        <v>25</v>
      </c>
      <c r="E8" s="101" t="s">
        <v>109</v>
      </c>
      <c r="F8" s="101" t="s">
        <v>25</v>
      </c>
      <c r="G8" s="101" t="s">
        <v>109</v>
      </c>
      <c r="H8" s="101" t="s">
        <v>25</v>
      </c>
      <c r="I8" s="208" t="s">
        <v>109</v>
      </c>
    </row>
    <row r="9" spans="1:9" ht="15.75" thickBot="1" x14ac:dyDescent="0.3">
      <c r="A9" s="101">
        <v>1</v>
      </c>
      <c r="B9" s="101">
        <v>2</v>
      </c>
      <c r="C9" s="101">
        <v>3</v>
      </c>
      <c r="D9" s="101">
        <v>4</v>
      </c>
      <c r="E9" s="101">
        <v>5</v>
      </c>
      <c r="F9" s="101">
        <v>6</v>
      </c>
      <c r="G9" s="101">
        <v>7</v>
      </c>
      <c r="H9" s="101">
        <v>8</v>
      </c>
      <c r="I9" s="208">
        <v>9</v>
      </c>
    </row>
    <row r="10" spans="1:9" ht="16.5" thickBot="1" x14ac:dyDescent="0.3">
      <c r="A10" s="102" t="s">
        <v>204</v>
      </c>
      <c r="B10" s="107"/>
      <c r="C10" s="108"/>
      <c r="D10" s="108"/>
      <c r="E10" s="108"/>
      <c r="F10" s="108"/>
      <c r="G10" s="108"/>
      <c r="H10" s="108"/>
      <c r="I10" s="109"/>
    </row>
    <row r="11" spans="1:9" ht="43.5" customHeight="1" thickBot="1" x14ac:dyDescent="0.3">
      <c r="A11" s="102" t="s">
        <v>641</v>
      </c>
      <c r="B11" s="218">
        <v>402000</v>
      </c>
      <c r="C11" s="218">
        <v>246000</v>
      </c>
      <c r="D11" s="218">
        <v>1566000</v>
      </c>
      <c r="E11" s="218">
        <v>1566000</v>
      </c>
      <c r="F11" s="218">
        <v>1566000</v>
      </c>
      <c r="G11" s="218">
        <v>1566000</v>
      </c>
      <c r="H11" s="218"/>
      <c r="I11" s="220"/>
    </row>
    <row r="12" spans="1:9" ht="65.25" customHeight="1" thickBot="1" x14ac:dyDescent="0.3">
      <c r="A12" s="102" t="s">
        <v>642</v>
      </c>
      <c r="B12" s="218">
        <v>998000</v>
      </c>
      <c r="C12" s="218">
        <v>956000</v>
      </c>
      <c r="D12" s="218">
        <v>1560000</v>
      </c>
      <c r="E12" s="218">
        <v>1560000</v>
      </c>
      <c r="F12" s="218">
        <v>1560000</v>
      </c>
      <c r="G12" s="218">
        <v>1560000</v>
      </c>
      <c r="H12" s="218"/>
      <c r="I12" s="220"/>
    </row>
    <row r="13" spans="1:9" ht="16.5" thickBot="1" x14ac:dyDescent="0.3">
      <c r="A13" s="102" t="s">
        <v>205</v>
      </c>
      <c r="B13" s="108"/>
      <c r="C13" s="108"/>
      <c r="D13" s="218"/>
      <c r="E13" s="218"/>
      <c r="F13" s="218"/>
      <c r="G13" s="218"/>
      <c r="H13" s="218"/>
      <c r="I13" s="220"/>
    </row>
    <row r="14" spans="1:9" ht="16.5" thickBot="1" x14ac:dyDescent="0.3">
      <c r="A14" s="102" t="s">
        <v>131</v>
      </c>
      <c r="B14" s="107"/>
      <c r="C14" s="108"/>
      <c r="D14" s="218"/>
      <c r="E14" s="218"/>
      <c r="F14" s="218"/>
      <c r="G14" s="218"/>
      <c r="H14" s="218"/>
      <c r="I14" s="220"/>
    </row>
    <row r="15" spans="1:9" ht="15.75" thickBot="1" x14ac:dyDescent="0.3">
      <c r="A15" s="103" t="s">
        <v>22</v>
      </c>
      <c r="B15" s="219">
        <f>SUM(B10:B14)</f>
        <v>1400000</v>
      </c>
      <c r="C15" s="219">
        <f t="shared" ref="C15:I15" si="0">SUM(C10:C14)</f>
        <v>1202000</v>
      </c>
      <c r="D15" s="219">
        <f t="shared" si="0"/>
        <v>3126000</v>
      </c>
      <c r="E15" s="219">
        <f t="shared" si="0"/>
        <v>3126000</v>
      </c>
      <c r="F15" s="219">
        <f t="shared" si="0"/>
        <v>3126000</v>
      </c>
      <c r="G15" s="219">
        <f t="shared" si="0"/>
        <v>3126000</v>
      </c>
      <c r="H15" s="219">
        <f t="shared" si="0"/>
        <v>0</v>
      </c>
      <c r="I15" s="221">
        <f t="shared" si="0"/>
        <v>0</v>
      </c>
    </row>
  </sheetData>
  <mergeCells count="7">
    <mergeCell ref="A3:I3"/>
    <mergeCell ref="A1:I1"/>
    <mergeCell ref="A7:A8"/>
    <mergeCell ref="B7:C7"/>
    <mergeCell ref="D7:E7"/>
    <mergeCell ref="F7:G7"/>
    <mergeCell ref="H7:I7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view="pageBreakPreview" topLeftCell="A15" zoomScale="90" zoomScaleNormal="100" zoomScaleSheetLayoutView="90" workbookViewId="0">
      <selection activeCell="B30" sqref="B30"/>
    </sheetView>
  </sheetViews>
  <sheetFormatPr defaultRowHeight="15" x14ac:dyDescent="0.25"/>
  <cols>
    <col min="1" max="1" width="39.85546875" customWidth="1"/>
    <col min="2" max="2" width="17.28515625" customWidth="1"/>
    <col min="3" max="3" width="18.28515625" customWidth="1"/>
    <col min="4" max="4" width="18.42578125" customWidth="1"/>
    <col min="5" max="5" width="25.5703125" customWidth="1"/>
  </cols>
  <sheetData>
    <row r="1" spans="1:9" ht="18.75" x14ac:dyDescent="0.3">
      <c r="A1" s="400" t="s">
        <v>637</v>
      </c>
      <c r="B1" s="400"/>
      <c r="C1" s="400"/>
      <c r="D1" s="400"/>
      <c r="E1" s="400"/>
      <c r="F1" s="100"/>
      <c r="G1" s="100"/>
      <c r="H1" s="100"/>
      <c r="I1" s="100"/>
    </row>
    <row r="2" spans="1:9" ht="0.75" customHeight="1" x14ac:dyDescent="0.25"/>
    <row r="3" spans="1:9" ht="55.5" customHeight="1" x14ac:dyDescent="0.25">
      <c r="A3" s="378" t="s">
        <v>207</v>
      </c>
      <c r="B3" s="378"/>
      <c r="C3" s="378"/>
      <c r="D3" s="378"/>
      <c r="E3" s="378"/>
    </row>
    <row r="4" spans="1:9" hidden="1" x14ac:dyDescent="0.25"/>
    <row r="5" spans="1:9" ht="15.75" x14ac:dyDescent="0.25">
      <c r="A5" s="44" t="s">
        <v>208</v>
      </c>
      <c r="B5" s="45"/>
      <c r="C5" s="45"/>
      <c r="D5" s="45"/>
      <c r="E5" s="45"/>
      <c r="F5" s="45"/>
    </row>
    <row r="6" spans="1:9" ht="15.75" thickBot="1" x14ac:dyDescent="0.3"/>
    <row r="7" spans="1:9" ht="25.5" x14ac:dyDescent="0.25">
      <c r="A7" s="414" t="s">
        <v>209</v>
      </c>
      <c r="B7" s="364" t="s">
        <v>71</v>
      </c>
      <c r="C7" s="414" t="s">
        <v>210</v>
      </c>
      <c r="D7" s="416" t="s">
        <v>211</v>
      </c>
      <c r="E7" s="30" t="s">
        <v>73</v>
      </c>
    </row>
    <row r="8" spans="1:9" ht="24" customHeight="1" thickBot="1" x14ac:dyDescent="0.3">
      <c r="A8" s="415"/>
      <c r="B8" s="366"/>
      <c r="C8" s="415"/>
      <c r="D8" s="417"/>
      <c r="E8" s="59" t="s">
        <v>74</v>
      </c>
    </row>
    <row r="9" spans="1:9" ht="15.75" thickBot="1" x14ac:dyDescent="0.3">
      <c r="A9" s="58">
        <v>1</v>
      </c>
      <c r="B9" s="58">
        <v>2</v>
      </c>
      <c r="C9" s="58">
        <v>3</v>
      </c>
      <c r="D9" s="58">
        <v>4</v>
      </c>
      <c r="E9" s="59">
        <v>5</v>
      </c>
    </row>
    <row r="10" spans="1:9" ht="12" customHeight="1" x14ac:dyDescent="0.25">
      <c r="A10" s="106" t="s">
        <v>216</v>
      </c>
      <c r="B10" s="410">
        <f>SUM(B12:B16)</f>
        <v>7909.04</v>
      </c>
      <c r="C10" s="412">
        <f t="shared" ref="C10:E10" si="0">SUM(C12:C16)</f>
        <v>1771.37</v>
      </c>
      <c r="D10" s="412">
        <f t="shared" si="0"/>
        <v>3070.04</v>
      </c>
      <c r="E10" s="410">
        <f t="shared" si="0"/>
        <v>6610.37</v>
      </c>
    </row>
    <row r="11" spans="1:9" ht="15.75" thickBot="1" x14ac:dyDescent="0.3">
      <c r="A11" s="88" t="s">
        <v>212</v>
      </c>
      <c r="B11" s="411"/>
      <c r="C11" s="413"/>
      <c r="D11" s="413"/>
      <c r="E11" s="411"/>
    </row>
    <row r="12" spans="1:9" ht="57" customHeight="1" thickBot="1" x14ac:dyDescent="0.3">
      <c r="A12" s="105" t="s">
        <v>213</v>
      </c>
      <c r="B12" s="11">
        <v>1395</v>
      </c>
      <c r="C12" s="11"/>
      <c r="D12" s="11">
        <v>1395</v>
      </c>
      <c r="E12" s="13">
        <f>B12+C12-D12</f>
        <v>0</v>
      </c>
    </row>
    <row r="13" spans="1:9" ht="51" customHeight="1" thickBot="1" x14ac:dyDescent="0.3">
      <c r="A13" s="105" t="s">
        <v>214</v>
      </c>
      <c r="B13" s="11"/>
      <c r="C13" s="11"/>
      <c r="D13" s="11"/>
      <c r="E13" s="13">
        <f t="shared" ref="E13:E19" si="1">B13+C13-D13</f>
        <v>0</v>
      </c>
    </row>
    <row r="14" spans="1:9" ht="26.25" customHeight="1" thickBot="1" x14ac:dyDescent="0.3">
      <c r="A14" s="105" t="s">
        <v>692</v>
      </c>
      <c r="B14" s="11"/>
      <c r="C14" s="11"/>
      <c r="D14" s="11"/>
      <c r="E14" s="269">
        <f t="shared" si="1"/>
        <v>0</v>
      </c>
    </row>
    <row r="15" spans="1:9" ht="39" customHeight="1" thickBot="1" x14ac:dyDescent="0.3">
      <c r="A15" s="105" t="s">
        <v>693</v>
      </c>
      <c r="B15" s="11">
        <v>5806.8</v>
      </c>
      <c r="C15" s="11"/>
      <c r="D15" s="11">
        <v>967.8</v>
      </c>
      <c r="E15" s="269">
        <f t="shared" si="1"/>
        <v>4839</v>
      </c>
    </row>
    <row r="16" spans="1:9" ht="27" customHeight="1" thickBot="1" x14ac:dyDescent="0.3">
      <c r="A16" s="105" t="s">
        <v>131</v>
      </c>
      <c r="B16" s="11">
        <v>707.24</v>
      </c>
      <c r="C16" s="11">
        <v>1771.37</v>
      </c>
      <c r="D16" s="11">
        <v>707.24</v>
      </c>
      <c r="E16" s="13">
        <f t="shared" si="1"/>
        <v>1771.3699999999997</v>
      </c>
    </row>
    <row r="17" spans="1:5" ht="29.25" customHeight="1" thickBot="1" x14ac:dyDescent="0.3">
      <c r="A17" s="71" t="s">
        <v>217</v>
      </c>
      <c r="B17" s="15">
        <f>SUM(B18:B19)</f>
        <v>0</v>
      </c>
      <c r="C17" s="11">
        <f t="shared" ref="C17:E17" si="2">SUM(C18:C19)</f>
        <v>0</v>
      </c>
      <c r="D17" s="11">
        <f t="shared" si="2"/>
        <v>0</v>
      </c>
      <c r="E17" s="29">
        <f t="shared" si="2"/>
        <v>0</v>
      </c>
    </row>
    <row r="18" spans="1:5" ht="30" customHeight="1" thickBot="1" x14ac:dyDescent="0.3">
      <c r="A18" s="105" t="s">
        <v>215</v>
      </c>
      <c r="B18" s="11">
        <v>0</v>
      </c>
      <c r="C18" s="11"/>
      <c r="D18" s="11"/>
      <c r="E18" s="13">
        <f t="shared" si="1"/>
        <v>0</v>
      </c>
    </row>
    <row r="19" spans="1:5" ht="24" customHeight="1" thickBot="1" x14ac:dyDescent="0.3">
      <c r="A19" s="105" t="s">
        <v>131</v>
      </c>
      <c r="B19" s="11"/>
      <c r="C19" s="11"/>
      <c r="D19" s="11"/>
      <c r="E19" s="13">
        <f t="shared" si="1"/>
        <v>0</v>
      </c>
    </row>
    <row r="21" spans="1:5" ht="15.75" x14ac:dyDescent="0.25">
      <c r="A21" s="44" t="s">
        <v>218</v>
      </c>
      <c r="B21" s="45"/>
    </row>
    <row r="22" spans="1:5" ht="15.75" thickBot="1" x14ac:dyDescent="0.3"/>
    <row r="23" spans="1:5" ht="25.5" x14ac:dyDescent="0.25">
      <c r="A23" s="414" t="s">
        <v>219</v>
      </c>
      <c r="B23" s="364" t="s">
        <v>71</v>
      </c>
      <c r="C23" s="364" t="s">
        <v>220</v>
      </c>
      <c r="D23" s="364" t="s">
        <v>221</v>
      </c>
      <c r="E23" s="30" t="s">
        <v>73</v>
      </c>
    </row>
    <row r="24" spans="1:5" ht="29.25" customHeight="1" thickBot="1" x14ac:dyDescent="0.3">
      <c r="A24" s="415"/>
      <c r="B24" s="366"/>
      <c r="C24" s="366"/>
      <c r="D24" s="366"/>
      <c r="E24" s="59" t="s">
        <v>74</v>
      </c>
    </row>
    <row r="25" spans="1:5" ht="15.75" thickBot="1" x14ac:dyDescent="0.3">
      <c r="A25" s="58">
        <v>1</v>
      </c>
      <c r="B25" s="58">
        <v>2</v>
      </c>
      <c r="C25" s="58">
        <v>3</v>
      </c>
      <c r="D25" s="58">
        <v>4</v>
      </c>
      <c r="E25" s="59">
        <v>5</v>
      </c>
    </row>
    <row r="26" spans="1:5" ht="54" customHeight="1" thickBot="1" x14ac:dyDescent="0.3">
      <c r="A26" s="66" t="s">
        <v>222</v>
      </c>
      <c r="B26" s="11">
        <v>5416.7</v>
      </c>
      <c r="C26" s="11"/>
      <c r="D26" s="11">
        <v>1299.96</v>
      </c>
      <c r="E26" s="13">
        <f>B26+C26-D26</f>
        <v>4116.74</v>
      </c>
    </row>
    <row r="27" spans="1:5" ht="51" customHeight="1" thickBot="1" x14ac:dyDescent="0.3">
      <c r="A27" s="66" t="s">
        <v>223</v>
      </c>
      <c r="B27" s="11">
        <v>35391.480000000003</v>
      </c>
      <c r="C27" s="11"/>
      <c r="D27" s="11">
        <v>14216.99</v>
      </c>
      <c r="E27" s="13">
        <f t="shared" ref="E27:E33" si="3">B27+C27-D27</f>
        <v>21174.490000000005</v>
      </c>
    </row>
    <row r="28" spans="1:5" ht="37.5" customHeight="1" thickBot="1" x14ac:dyDescent="0.3">
      <c r="A28" s="10" t="s">
        <v>224</v>
      </c>
      <c r="B28" s="11">
        <v>174724.51</v>
      </c>
      <c r="C28" s="11"/>
      <c r="D28" s="11">
        <v>174724.51</v>
      </c>
      <c r="E28" s="13">
        <f t="shared" si="3"/>
        <v>0</v>
      </c>
    </row>
    <row r="29" spans="1:5" ht="30.75" customHeight="1" thickBot="1" x14ac:dyDescent="0.3">
      <c r="A29" s="10" t="s">
        <v>616</v>
      </c>
      <c r="B29" s="11">
        <v>265066.90000000002</v>
      </c>
      <c r="C29" s="11">
        <v>2077626</v>
      </c>
      <c r="D29" s="11">
        <v>2100061.73</v>
      </c>
      <c r="E29" s="13">
        <f t="shared" si="3"/>
        <v>242631.16999999993</v>
      </c>
    </row>
    <row r="30" spans="1:5" ht="30.75" customHeight="1" thickBot="1" x14ac:dyDescent="0.3">
      <c r="A30" s="10" t="s">
        <v>694</v>
      </c>
      <c r="B30" s="11">
        <v>109387.59</v>
      </c>
      <c r="C30" s="11">
        <v>199695.94</v>
      </c>
      <c r="D30" s="11">
        <v>109387.59</v>
      </c>
      <c r="E30" s="269">
        <f t="shared" si="3"/>
        <v>199695.94000000003</v>
      </c>
    </row>
    <row r="31" spans="1:5" ht="30.75" customHeight="1" thickBot="1" x14ac:dyDescent="0.3">
      <c r="A31" s="10" t="s">
        <v>695</v>
      </c>
      <c r="B31" s="11">
        <v>1963000</v>
      </c>
      <c r="C31" s="11"/>
      <c r="D31" s="11"/>
      <c r="E31" s="269">
        <f t="shared" si="3"/>
        <v>1963000</v>
      </c>
    </row>
    <row r="32" spans="1:5" ht="30.75" customHeight="1" thickBot="1" x14ac:dyDescent="0.3">
      <c r="A32" s="10" t="s">
        <v>696</v>
      </c>
      <c r="B32" s="11"/>
      <c r="C32" s="11"/>
      <c r="D32" s="11"/>
      <c r="E32" s="269">
        <f t="shared" si="3"/>
        <v>0</v>
      </c>
    </row>
    <row r="33" spans="1:5" ht="35.25" customHeight="1" thickBot="1" x14ac:dyDescent="0.3">
      <c r="A33" s="66" t="s">
        <v>41</v>
      </c>
      <c r="B33" s="11">
        <v>48</v>
      </c>
      <c r="C33" s="11"/>
      <c r="D33" s="11">
        <v>48</v>
      </c>
      <c r="E33" s="13">
        <f t="shared" si="3"/>
        <v>0</v>
      </c>
    </row>
    <row r="34" spans="1:5" ht="38.25" customHeight="1" thickBot="1" x14ac:dyDescent="0.3">
      <c r="A34" s="71" t="s">
        <v>22</v>
      </c>
      <c r="B34" s="15">
        <f>SUM(B26:B33)</f>
        <v>2553035.1800000002</v>
      </c>
      <c r="C34" s="15">
        <f t="shared" ref="C34:E34" si="4">SUM(C26:C33)</f>
        <v>2277321.94</v>
      </c>
      <c r="D34" s="15">
        <f t="shared" si="4"/>
        <v>2399738.7799999998</v>
      </c>
      <c r="E34" s="29">
        <f t="shared" si="4"/>
        <v>2430618.34</v>
      </c>
    </row>
  </sheetData>
  <mergeCells count="14">
    <mergeCell ref="B23:B24"/>
    <mergeCell ref="A23:A24"/>
    <mergeCell ref="C23:C24"/>
    <mergeCell ref="D23:D24"/>
    <mergeCell ref="A3:E3"/>
    <mergeCell ref="A1:E1"/>
    <mergeCell ref="B7:B8"/>
    <mergeCell ref="B10:B11"/>
    <mergeCell ref="C10:C11"/>
    <mergeCell ref="D10:D11"/>
    <mergeCell ref="E10:E11"/>
    <mergeCell ref="C7:C8"/>
    <mergeCell ref="D7:D8"/>
    <mergeCell ref="A7:A8"/>
  </mergeCells>
  <pageMargins left="0.7" right="0.7" top="0.75" bottom="0.75" header="0.3" footer="0.3"/>
  <pageSetup paperSize="9" fitToHeight="0" orientation="landscape" r:id="rId1"/>
  <rowBreaks count="1" manualBreakCount="1">
    <brk id="20" max="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view="pageBreakPreview" topLeftCell="A12" zoomScale="130" zoomScaleNormal="100" zoomScaleSheetLayoutView="130" workbookViewId="0">
      <selection activeCell="A12" sqref="A12"/>
    </sheetView>
  </sheetViews>
  <sheetFormatPr defaultRowHeight="15" x14ac:dyDescent="0.25"/>
  <cols>
    <col min="1" max="1" width="38" customWidth="1"/>
    <col min="2" max="6" width="15.7109375" customWidth="1"/>
  </cols>
  <sheetData>
    <row r="1" spans="1:12" ht="18.75" x14ac:dyDescent="0.3">
      <c r="A1" s="400" t="s">
        <v>637</v>
      </c>
      <c r="B1" s="400"/>
      <c r="C1" s="400"/>
      <c r="D1" s="400"/>
      <c r="E1" s="400"/>
      <c r="F1" s="400"/>
      <c r="G1" s="100"/>
    </row>
    <row r="3" spans="1:12" ht="59.25" customHeight="1" x14ac:dyDescent="0.25">
      <c r="A3" s="378" t="s">
        <v>225</v>
      </c>
      <c r="B3" s="378"/>
      <c r="C3" s="378"/>
      <c r="D3" s="378"/>
      <c r="E3" s="378"/>
      <c r="F3" s="378"/>
    </row>
    <row r="5" spans="1:12" ht="15.75" x14ac:dyDescent="0.25">
      <c r="A5" s="44" t="s">
        <v>226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2" ht="15.75" thickBot="1" x14ac:dyDescent="0.3"/>
    <row r="7" spans="1:12" ht="25.5" customHeight="1" thickBot="1" x14ac:dyDescent="0.3">
      <c r="A7" s="81" t="s">
        <v>609</v>
      </c>
      <c r="B7" s="329" t="s">
        <v>657</v>
      </c>
      <c r="C7" s="331"/>
      <c r="D7" s="329" t="s">
        <v>657</v>
      </c>
      <c r="E7" s="331"/>
      <c r="F7" s="81" t="s">
        <v>610</v>
      </c>
    </row>
    <row r="8" spans="1:12" ht="15.75" thickBot="1" x14ac:dyDescent="0.3">
      <c r="A8" s="58">
        <v>1</v>
      </c>
      <c r="B8" s="58">
        <v>2</v>
      </c>
      <c r="C8" s="177">
        <v>3</v>
      </c>
      <c r="D8" s="58">
        <v>4</v>
      </c>
      <c r="E8" s="177">
        <v>5</v>
      </c>
      <c r="F8" s="227">
        <v>6</v>
      </c>
    </row>
    <row r="9" spans="1:12" ht="32.25" customHeight="1" thickBot="1" x14ac:dyDescent="0.3">
      <c r="A9" s="298" t="s">
        <v>663</v>
      </c>
      <c r="B9" s="251" t="s">
        <v>658</v>
      </c>
      <c r="C9" s="299">
        <v>3871.2</v>
      </c>
      <c r="D9" s="300" t="s">
        <v>659</v>
      </c>
      <c r="E9" s="301">
        <v>967.8</v>
      </c>
      <c r="F9" s="184">
        <f>C9+E9</f>
        <v>4839</v>
      </c>
    </row>
    <row r="10" spans="1:12" ht="102" customHeight="1" thickBot="1" x14ac:dyDescent="0.3">
      <c r="A10" s="10" t="s">
        <v>721</v>
      </c>
      <c r="B10" s="296" t="s">
        <v>660</v>
      </c>
      <c r="C10" s="11">
        <v>270810</v>
      </c>
      <c r="D10" s="12" t="s">
        <v>662</v>
      </c>
      <c r="E10" s="11">
        <v>120000</v>
      </c>
      <c r="F10" s="297">
        <f t="shared" ref="F10" si="0">C10+E10</f>
        <v>390810</v>
      </c>
    </row>
    <row r="11" spans="1:12" ht="102" customHeight="1" thickBot="1" x14ac:dyDescent="0.3">
      <c r="A11" s="10" t="s">
        <v>722</v>
      </c>
      <c r="B11" s="251" t="s">
        <v>660</v>
      </c>
      <c r="C11" s="11">
        <v>364800</v>
      </c>
      <c r="D11" s="12" t="s">
        <v>662</v>
      </c>
      <c r="E11" s="11">
        <v>91200</v>
      </c>
      <c r="F11" s="184">
        <f t="shared" ref="F11:F12" si="1">C11+E11</f>
        <v>456000</v>
      </c>
    </row>
    <row r="12" spans="1:12" ht="58.5" customHeight="1" thickBot="1" x14ac:dyDescent="0.3">
      <c r="A12" s="10" t="s">
        <v>708</v>
      </c>
      <c r="B12" s="251" t="s">
        <v>709</v>
      </c>
      <c r="C12" s="11">
        <v>67100</v>
      </c>
      <c r="D12" s="12" t="s">
        <v>710</v>
      </c>
      <c r="E12" s="11">
        <v>45900</v>
      </c>
      <c r="F12" s="184">
        <f t="shared" si="1"/>
        <v>113000</v>
      </c>
    </row>
    <row r="13" spans="1:12" ht="34.5" customHeight="1" thickBot="1" x14ac:dyDescent="0.3">
      <c r="A13" s="71" t="s">
        <v>22</v>
      </c>
      <c r="B13" s="15"/>
      <c r="C13" s="15">
        <f>SUM(C9:C12)</f>
        <v>706581.2</v>
      </c>
      <c r="D13" s="15"/>
      <c r="E13" s="15">
        <f>SUM(E9:E12)</f>
        <v>258067.8</v>
      </c>
      <c r="F13" s="230">
        <f>SUM(F9:F12)</f>
        <v>964649</v>
      </c>
    </row>
    <row r="14" spans="1:12" ht="46.5" customHeight="1" x14ac:dyDescent="0.25"/>
    <row r="15" spans="1:12" ht="15.75" x14ac:dyDescent="0.25">
      <c r="A15" s="93" t="s">
        <v>227</v>
      </c>
      <c r="B15" s="45"/>
      <c r="C15" s="45"/>
      <c r="D15" s="45"/>
      <c r="E15" s="45"/>
      <c r="F15" s="45"/>
    </row>
    <row r="16" spans="1:12" ht="15.75" thickBot="1" x14ac:dyDescent="0.3"/>
    <row r="17" spans="1:6" ht="15.75" customHeight="1" thickBot="1" x14ac:dyDescent="0.3">
      <c r="A17" s="81" t="s">
        <v>609</v>
      </c>
      <c r="B17" s="329" t="s">
        <v>657</v>
      </c>
      <c r="C17" s="331"/>
      <c r="D17" s="329" t="s">
        <v>657</v>
      </c>
      <c r="E17" s="331"/>
      <c r="F17" s="81" t="s">
        <v>610</v>
      </c>
    </row>
    <row r="18" spans="1:6" ht="15.75" thickBot="1" x14ac:dyDescent="0.3">
      <c r="A18" s="58">
        <v>1</v>
      </c>
      <c r="B18" s="58">
        <v>2</v>
      </c>
      <c r="C18" s="177">
        <v>3</v>
      </c>
      <c r="D18" s="58">
        <v>4</v>
      </c>
      <c r="E18" s="177">
        <v>5</v>
      </c>
      <c r="F18" s="59">
        <v>6</v>
      </c>
    </row>
    <row r="19" spans="1:6" ht="27" customHeight="1" thickBot="1" x14ac:dyDescent="0.3">
      <c r="A19" s="252" t="s">
        <v>664</v>
      </c>
      <c r="B19" s="251" t="s">
        <v>666</v>
      </c>
      <c r="C19" s="183">
        <v>90000</v>
      </c>
      <c r="D19" s="255" t="s">
        <v>665</v>
      </c>
      <c r="E19" s="250">
        <v>156000</v>
      </c>
      <c r="F19" s="184">
        <f>C19+E19</f>
        <v>246000</v>
      </c>
    </row>
    <row r="20" spans="1:6" ht="42" customHeight="1" thickBot="1" x14ac:dyDescent="0.3">
      <c r="A20" s="112" t="s">
        <v>667</v>
      </c>
      <c r="B20" s="251" t="s">
        <v>666</v>
      </c>
      <c r="C20" s="70">
        <v>364800</v>
      </c>
      <c r="D20" s="255" t="s">
        <v>665</v>
      </c>
      <c r="E20" s="253">
        <v>91200</v>
      </c>
      <c r="F20" s="184">
        <f t="shared" ref="F20:F23" si="2">C20+E20</f>
        <v>456000</v>
      </c>
    </row>
    <row r="21" spans="1:6" ht="47.25" customHeight="1" thickBot="1" x14ac:dyDescent="0.3">
      <c r="A21" s="10" t="s">
        <v>711</v>
      </c>
      <c r="B21" s="251" t="s">
        <v>661</v>
      </c>
      <c r="C21" s="11">
        <v>35383.56</v>
      </c>
      <c r="D21" s="12" t="s">
        <v>668</v>
      </c>
      <c r="E21" s="254">
        <v>36739</v>
      </c>
      <c r="F21" s="184">
        <f t="shared" si="2"/>
        <v>72122.559999999998</v>
      </c>
    </row>
    <row r="22" spans="1:6" ht="47.25" customHeight="1" thickBot="1" x14ac:dyDescent="0.3">
      <c r="A22" s="10" t="s">
        <v>671</v>
      </c>
      <c r="B22" s="251" t="s">
        <v>661</v>
      </c>
      <c r="C22" s="11">
        <v>464849.34</v>
      </c>
      <c r="D22" s="12" t="s">
        <v>669</v>
      </c>
      <c r="E22" s="254">
        <v>115605.25</v>
      </c>
      <c r="F22" s="184">
        <f t="shared" ref="F22" si="3">C22+E22</f>
        <v>580454.59000000008</v>
      </c>
    </row>
    <row r="23" spans="1:6" ht="41.25" customHeight="1" thickBot="1" x14ac:dyDescent="0.3">
      <c r="A23" s="10" t="s">
        <v>670</v>
      </c>
      <c r="B23" s="251" t="s">
        <v>661</v>
      </c>
      <c r="C23" s="11">
        <v>575699.84</v>
      </c>
      <c r="D23" s="12" t="s">
        <v>669</v>
      </c>
      <c r="E23" s="254">
        <v>71962.48</v>
      </c>
      <c r="F23" s="184">
        <f t="shared" si="2"/>
        <v>647662.31999999995</v>
      </c>
    </row>
    <row r="24" spans="1:6" ht="20.100000000000001" customHeight="1" thickBot="1" x14ac:dyDescent="0.3">
      <c r="A24" s="71" t="s">
        <v>22</v>
      </c>
      <c r="B24" s="15"/>
      <c r="C24" s="15">
        <f>SUM(C19:C23)</f>
        <v>1530732.74</v>
      </c>
      <c r="D24" s="15"/>
      <c r="E24" s="15">
        <f>SUM(E19:E23)</f>
        <v>471506.73</v>
      </c>
      <c r="F24" s="240">
        <f>SUM(F19:F23)</f>
        <v>2002239.4700000002</v>
      </c>
    </row>
  </sheetData>
  <mergeCells count="6">
    <mergeCell ref="A1:F1"/>
    <mergeCell ref="A3:F3"/>
    <mergeCell ref="B7:C7"/>
    <mergeCell ref="D7:E7"/>
    <mergeCell ref="B17:C17"/>
    <mergeCell ref="D17:E17"/>
  </mergeCells>
  <pageMargins left="0.7" right="0.7" top="0.75" bottom="0.75" header="0.3" footer="0.3"/>
  <pageSetup paperSize="9" fitToHeight="0" orientation="landscape" r:id="rId1"/>
  <rowBreaks count="1" manualBreakCount="1">
    <brk id="13" max="5" man="1"/>
  </rowBreaks>
  <colBreaks count="1" manualBreakCount="1">
    <brk id="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view="pageBreakPreview" topLeftCell="A15" zoomScaleNormal="100" zoomScaleSheetLayoutView="100" workbookViewId="0">
      <selection activeCell="A5" sqref="A5:I33"/>
    </sheetView>
  </sheetViews>
  <sheetFormatPr defaultRowHeight="15" x14ac:dyDescent="0.25"/>
  <cols>
    <col min="1" max="1" width="31" customWidth="1"/>
    <col min="2" max="2" width="18.5703125" customWidth="1"/>
    <col min="3" max="3" width="17.85546875" customWidth="1"/>
    <col min="4" max="4" width="18.28515625" customWidth="1"/>
    <col min="5" max="5" width="18.5703125" customWidth="1"/>
    <col min="6" max="7" width="18.28515625" customWidth="1"/>
    <col min="8" max="8" width="17.7109375" customWidth="1"/>
    <col min="9" max="9" width="19.28515625" customWidth="1"/>
  </cols>
  <sheetData>
    <row r="1" spans="1:9" ht="18.75" x14ac:dyDescent="0.3">
      <c r="A1" s="400" t="s">
        <v>637</v>
      </c>
      <c r="B1" s="400"/>
      <c r="C1" s="400"/>
      <c r="D1" s="400"/>
    </row>
    <row r="3" spans="1:9" ht="36.75" customHeight="1" x14ac:dyDescent="0.25">
      <c r="A3" s="418" t="s">
        <v>228</v>
      </c>
      <c r="B3" s="418"/>
      <c r="C3" s="418"/>
      <c r="D3" s="418"/>
      <c r="E3" s="418"/>
      <c r="F3" s="418"/>
      <c r="G3" s="418"/>
      <c r="H3" s="418"/>
      <c r="I3" s="418"/>
    </row>
    <row r="5" spans="1:9" ht="15.75" x14ac:dyDescent="0.25">
      <c r="A5" s="93" t="s">
        <v>229</v>
      </c>
      <c r="B5" s="45"/>
      <c r="C5" s="279"/>
      <c r="D5" s="280"/>
      <c r="E5" s="281"/>
      <c r="F5" s="281"/>
    </row>
    <row r="6" spans="1:9" ht="15.75" thickBot="1" x14ac:dyDescent="0.3"/>
    <row r="7" spans="1:9" ht="27" customHeight="1" thickBot="1" x14ac:dyDescent="0.3">
      <c r="A7" s="419" t="s">
        <v>44</v>
      </c>
      <c r="B7" s="419" t="s">
        <v>71</v>
      </c>
      <c r="C7" s="419" t="s">
        <v>103</v>
      </c>
      <c r="D7" s="422" t="s">
        <v>104</v>
      </c>
      <c r="E7" s="423"/>
      <c r="F7" s="423"/>
      <c r="G7" s="424"/>
      <c r="H7" s="113" t="s">
        <v>73</v>
      </c>
      <c r="I7" s="419" t="s">
        <v>82</v>
      </c>
    </row>
    <row r="8" spans="1:9" x14ac:dyDescent="0.25">
      <c r="A8" s="420"/>
      <c r="B8" s="420"/>
      <c r="C8" s="420"/>
      <c r="D8" s="419" t="s">
        <v>231</v>
      </c>
      <c r="E8" s="419" t="s">
        <v>232</v>
      </c>
      <c r="F8" s="419" t="s">
        <v>233</v>
      </c>
      <c r="G8" s="114" t="s">
        <v>158</v>
      </c>
      <c r="H8" s="114" t="s">
        <v>230</v>
      </c>
      <c r="I8" s="420"/>
    </row>
    <row r="9" spans="1:9" ht="15.75" thickBot="1" x14ac:dyDescent="0.3">
      <c r="A9" s="421"/>
      <c r="B9" s="421"/>
      <c r="C9" s="421"/>
      <c r="D9" s="421"/>
      <c r="E9" s="421"/>
      <c r="F9" s="421"/>
      <c r="G9" s="115" t="s">
        <v>234</v>
      </c>
      <c r="H9" s="46"/>
      <c r="I9" s="421"/>
    </row>
    <row r="10" spans="1:9" ht="15.75" thickBot="1" x14ac:dyDescent="0.3">
      <c r="A10" s="115">
        <v>1</v>
      </c>
      <c r="B10" s="115">
        <v>2</v>
      </c>
      <c r="C10" s="115">
        <v>3</v>
      </c>
      <c r="D10" s="115">
        <v>4</v>
      </c>
      <c r="E10" s="115">
        <v>5</v>
      </c>
      <c r="F10" s="115">
        <v>6</v>
      </c>
      <c r="G10" s="115">
        <v>7</v>
      </c>
      <c r="H10" s="115">
        <v>8</v>
      </c>
      <c r="I10" s="116">
        <v>9</v>
      </c>
    </row>
    <row r="11" spans="1:9" ht="50.25" customHeight="1" thickBot="1" x14ac:dyDescent="0.3">
      <c r="A11" s="119" t="s">
        <v>235</v>
      </c>
      <c r="B11" s="122">
        <f>SUM(B12:B17)</f>
        <v>0</v>
      </c>
      <c r="C11" s="120">
        <f t="shared" ref="C11:H11" si="0">SUM(C12:C17)</f>
        <v>0</v>
      </c>
      <c r="D11" s="120">
        <f t="shared" si="0"/>
        <v>0</v>
      </c>
      <c r="E11" s="120">
        <f t="shared" si="0"/>
        <v>0</v>
      </c>
      <c r="F11" s="120">
        <f t="shared" si="0"/>
        <v>0</v>
      </c>
      <c r="G11" s="120">
        <f t="shared" si="0"/>
        <v>0</v>
      </c>
      <c r="H11" s="122">
        <f t="shared" si="0"/>
        <v>0</v>
      </c>
      <c r="I11" s="121"/>
    </row>
    <row r="12" spans="1:9" ht="30" customHeight="1" thickBot="1" x14ac:dyDescent="0.3">
      <c r="A12" s="118" t="s">
        <v>236</v>
      </c>
      <c r="B12" s="120"/>
      <c r="C12" s="120"/>
      <c r="D12" s="120"/>
      <c r="E12" s="120"/>
      <c r="F12" s="120"/>
      <c r="G12" s="120">
        <f>D12+E12-F12</f>
        <v>0</v>
      </c>
      <c r="H12" s="120">
        <f>B12+C12-G12</f>
        <v>0</v>
      </c>
      <c r="I12" s="121"/>
    </row>
    <row r="13" spans="1:9" ht="30" customHeight="1" thickBot="1" x14ac:dyDescent="0.3">
      <c r="A13" s="118" t="s">
        <v>237</v>
      </c>
      <c r="B13" s="120"/>
      <c r="C13" s="120"/>
      <c r="D13" s="120"/>
      <c r="E13" s="120"/>
      <c r="F13" s="120"/>
      <c r="G13" s="120">
        <f t="shared" ref="G13:G25" si="1">D13+E13-F13</f>
        <v>0</v>
      </c>
      <c r="H13" s="120">
        <f t="shared" ref="H13:H25" si="2">B13+C13-G13</f>
        <v>0</v>
      </c>
      <c r="I13" s="121"/>
    </row>
    <row r="14" spans="1:9" ht="30" customHeight="1" thickBot="1" x14ac:dyDescent="0.3">
      <c r="A14" s="118" t="s">
        <v>238</v>
      </c>
      <c r="B14" s="120"/>
      <c r="C14" s="120"/>
      <c r="D14" s="120"/>
      <c r="E14" s="120"/>
      <c r="F14" s="120"/>
      <c r="G14" s="120">
        <f t="shared" si="1"/>
        <v>0</v>
      </c>
      <c r="H14" s="120">
        <f t="shared" si="2"/>
        <v>0</v>
      </c>
      <c r="I14" s="121"/>
    </row>
    <row r="15" spans="1:9" ht="30" customHeight="1" thickBot="1" x14ac:dyDescent="0.3">
      <c r="A15" s="118" t="s">
        <v>239</v>
      </c>
      <c r="B15" s="120"/>
      <c r="C15" s="120"/>
      <c r="D15" s="120"/>
      <c r="E15" s="120"/>
      <c r="F15" s="120"/>
      <c r="G15" s="120">
        <f t="shared" si="1"/>
        <v>0</v>
      </c>
      <c r="H15" s="120">
        <f t="shared" si="2"/>
        <v>0</v>
      </c>
      <c r="I15" s="121"/>
    </row>
    <row r="16" spans="1:9" ht="30" customHeight="1" thickBot="1" x14ac:dyDescent="0.3">
      <c r="A16" s="118" t="s">
        <v>240</v>
      </c>
      <c r="B16" s="120"/>
      <c r="C16" s="120"/>
      <c r="D16" s="120"/>
      <c r="E16" s="120"/>
      <c r="F16" s="120"/>
      <c r="G16" s="120">
        <f t="shared" si="1"/>
        <v>0</v>
      </c>
      <c r="H16" s="120">
        <f t="shared" si="2"/>
        <v>0</v>
      </c>
      <c r="I16" s="121"/>
    </row>
    <row r="17" spans="1:9" ht="30" customHeight="1" thickBot="1" x14ac:dyDescent="0.3">
      <c r="A17" s="118" t="s">
        <v>241</v>
      </c>
      <c r="B17" s="120"/>
      <c r="C17" s="120"/>
      <c r="D17" s="120"/>
      <c r="E17" s="120"/>
      <c r="F17" s="120"/>
      <c r="G17" s="120">
        <f t="shared" si="1"/>
        <v>0</v>
      </c>
      <c r="H17" s="120">
        <f t="shared" si="2"/>
        <v>0</v>
      </c>
      <c r="I17" s="121"/>
    </row>
    <row r="18" spans="1:9" ht="37.5" customHeight="1" thickBot="1" x14ac:dyDescent="0.3">
      <c r="A18" s="119" t="s">
        <v>242</v>
      </c>
      <c r="B18" s="122">
        <f>SUM(B19:B24)</f>
        <v>0</v>
      </c>
      <c r="C18" s="120">
        <f t="shared" ref="C18:H18" si="3">SUM(C19:C24)</f>
        <v>380000</v>
      </c>
      <c r="D18" s="120">
        <f t="shared" si="3"/>
        <v>0</v>
      </c>
      <c r="E18" s="120">
        <f t="shared" si="3"/>
        <v>0</v>
      </c>
      <c r="F18" s="120">
        <f t="shared" si="3"/>
        <v>0</v>
      </c>
      <c r="G18" s="120">
        <f t="shared" si="3"/>
        <v>0</v>
      </c>
      <c r="H18" s="122">
        <f t="shared" si="3"/>
        <v>380000</v>
      </c>
      <c r="I18" s="121"/>
    </row>
    <row r="19" spans="1:9" ht="30" customHeight="1" thickBot="1" x14ac:dyDescent="0.3">
      <c r="A19" s="118" t="s">
        <v>236</v>
      </c>
      <c r="B19" s="120"/>
      <c r="C19" s="120">
        <v>380000</v>
      </c>
      <c r="D19" s="120"/>
      <c r="E19" s="120"/>
      <c r="F19" s="120"/>
      <c r="G19" s="120">
        <f t="shared" si="1"/>
        <v>0</v>
      </c>
      <c r="H19" s="120">
        <f t="shared" si="2"/>
        <v>380000</v>
      </c>
      <c r="I19" s="121"/>
    </row>
    <row r="20" spans="1:9" ht="30" customHeight="1" thickBot="1" x14ac:dyDescent="0.3">
      <c r="A20" s="118" t="s">
        <v>237</v>
      </c>
      <c r="B20" s="120"/>
      <c r="C20" s="120"/>
      <c r="D20" s="120"/>
      <c r="E20" s="120"/>
      <c r="F20" s="120"/>
      <c r="G20" s="120">
        <f t="shared" si="1"/>
        <v>0</v>
      </c>
      <c r="H20" s="120">
        <f t="shared" si="2"/>
        <v>0</v>
      </c>
      <c r="I20" s="121"/>
    </row>
    <row r="21" spans="1:9" ht="30" customHeight="1" thickBot="1" x14ac:dyDescent="0.3">
      <c r="A21" s="118" t="s">
        <v>238</v>
      </c>
      <c r="B21" s="120"/>
      <c r="C21" s="120"/>
      <c r="D21" s="120"/>
      <c r="E21" s="120"/>
      <c r="F21" s="120"/>
      <c r="G21" s="120">
        <f t="shared" si="1"/>
        <v>0</v>
      </c>
      <c r="H21" s="120">
        <f t="shared" si="2"/>
        <v>0</v>
      </c>
      <c r="I21" s="121"/>
    </row>
    <row r="22" spans="1:9" ht="30" customHeight="1" thickBot="1" x14ac:dyDescent="0.3">
      <c r="A22" s="118" t="s">
        <v>239</v>
      </c>
      <c r="B22" s="120"/>
      <c r="C22" s="120"/>
      <c r="D22" s="120"/>
      <c r="E22" s="120"/>
      <c r="F22" s="120"/>
      <c r="G22" s="120">
        <f t="shared" si="1"/>
        <v>0</v>
      </c>
      <c r="H22" s="120">
        <f t="shared" si="2"/>
        <v>0</v>
      </c>
      <c r="I22" s="121"/>
    </row>
    <row r="23" spans="1:9" ht="30" customHeight="1" thickBot="1" x14ac:dyDescent="0.3">
      <c r="A23" s="118" t="s">
        <v>243</v>
      </c>
      <c r="B23" s="120"/>
      <c r="C23" s="120"/>
      <c r="D23" s="120"/>
      <c r="E23" s="120"/>
      <c r="F23" s="120"/>
      <c r="G23" s="120">
        <f t="shared" si="1"/>
        <v>0</v>
      </c>
      <c r="H23" s="120">
        <f t="shared" si="2"/>
        <v>0</v>
      </c>
      <c r="I23" s="121"/>
    </row>
    <row r="24" spans="1:9" ht="30" customHeight="1" thickBot="1" x14ac:dyDescent="0.3">
      <c r="A24" s="118" t="s">
        <v>241</v>
      </c>
      <c r="B24" s="120"/>
      <c r="C24" s="120"/>
      <c r="D24" s="120"/>
      <c r="E24" s="120"/>
      <c r="F24" s="120"/>
      <c r="G24" s="120">
        <f t="shared" si="1"/>
        <v>0</v>
      </c>
      <c r="H24" s="120">
        <f t="shared" si="2"/>
        <v>0</v>
      </c>
      <c r="I24" s="121"/>
    </row>
    <row r="25" spans="1:9" ht="48.75" customHeight="1" thickBot="1" x14ac:dyDescent="0.3">
      <c r="A25" s="119" t="s">
        <v>244</v>
      </c>
      <c r="B25" s="120"/>
      <c r="C25" s="120"/>
      <c r="D25" s="120"/>
      <c r="E25" s="120"/>
      <c r="F25" s="120"/>
      <c r="G25" s="120">
        <f t="shared" si="1"/>
        <v>0</v>
      </c>
      <c r="H25" s="122">
        <f t="shared" si="2"/>
        <v>0</v>
      </c>
      <c r="I25" s="121"/>
    </row>
    <row r="26" spans="1:9" ht="30" customHeight="1" thickBot="1" x14ac:dyDescent="0.3">
      <c r="A26" s="119" t="s">
        <v>22</v>
      </c>
      <c r="B26" s="122">
        <f>B11+B18+B25</f>
        <v>0</v>
      </c>
      <c r="C26" s="122">
        <f t="shared" ref="C26:H26" si="4">C11+C18+C25</f>
        <v>380000</v>
      </c>
      <c r="D26" s="122">
        <f t="shared" si="4"/>
        <v>0</v>
      </c>
      <c r="E26" s="122">
        <f t="shared" si="4"/>
        <v>0</v>
      </c>
      <c r="F26" s="122">
        <f t="shared" si="4"/>
        <v>0</v>
      </c>
      <c r="G26" s="122">
        <f t="shared" si="4"/>
        <v>0</v>
      </c>
      <c r="H26" s="122">
        <f t="shared" si="4"/>
        <v>380000</v>
      </c>
      <c r="I26" s="121"/>
    </row>
    <row r="27" spans="1:9" ht="15" customHeight="1" x14ac:dyDescent="0.25">
      <c r="A27" s="282"/>
      <c r="B27" s="283"/>
      <c r="C27" s="283"/>
      <c r="D27" s="283"/>
      <c r="E27" s="283"/>
      <c r="F27" s="283"/>
      <c r="G27" s="283"/>
      <c r="H27" s="283"/>
      <c r="I27" s="284"/>
    </row>
    <row r="28" spans="1:9" ht="15" customHeight="1" x14ac:dyDescent="0.25">
      <c r="A28" s="285" t="s">
        <v>703</v>
      </c>
      <c r="B28" s="283"/>
      <c r="C28" s="283"/>
      <c r="D28" s="283"/>
      <c r="E28" s="283"/>
      <c r="F28" s="283"/>
      <c r="G28" s="283"/>
      <c r="H28" s="283"/>
      <c r="I28" s="284"/>
    </row>
    <row r="29" spans="1:9" ht="15" customHeight="1" x14ac:dyDescent="0.25">
      <c r="A29" s="285" t="s">
        <v>702</v>
      </c>
      <c r="B29" s="283"/>
      <c r="C29" s="283"/>
      <c r="D29" s="283"/>
      <c r="E29" s="283"/>
      <c r="F29" s="283"/>
      <c r="G29" s="283"/>
      <c r="H29" s="283"/>
      <c r="I29" s="284"/>
    </row>
    <row r="30" spans="1:9" ht="15" customHeight="1" x14ac:dyDescent="0.25">
      <c r="A30" s="285" t="s">
        <v>704</v>
      </c>
      <c r="B30" s="283"/>
      <c r="C30" s="283"/>
      <c r="D30" s="283"/>
      <c r="E30" s="283"/>
      <c r="F30" s="283"/>
      <c r="G30" s="283"/>
      <c r="H30" s="283"/>
      <c r="I30" s="284"/>
    </row>
    <row r="31" spans="1:9" ht="15" customHeight="1" x14ac:dyDescent="0.25">
      <c r="A31" s="285" t="s">
        <v>705</v>
      </c>
      <c r="B31" s="283"/>
      <c r="C31" s="283"/>
      <c r="D31" s="283"/>
      <c r="E31" s="283"/>
      <c r="F31" s="283"/>
      <c r="G31" s="283"/>
      <c r="H31" s="283"/>
      <c r="I31" s="284"/>
    </row>
    <row r="32" spans="1:9" ht="15" customHeight="1" x14ac:dyDescent="0.25">
      <c r="A32" s="285" t="s">
        <v>706</v>
      </c>
      <c r="B32" s="283"/>
      <c r="C32" s="283"/>
      <c r="D32" s="283"/>
      <c r="E32" s="283"/>
      <c r="F32" s="283"/>
      <c r="G32" s="283"/>
      <c r="H32" s="283"/>
      <c r="I32" s="284"/>
    </row>
    <row r="33" spans="1:9" ht="15" customHeight="1" x14ac:dyDescent="0.25">
      <c r="A33" s="282"/>
      <c r="B33" s="283"/>
      <c r="C33" s="283"/>
      <c r="D33" s="283"/>
      <c r="E33" s="283"/>
      <c r="F33" s="283"/>
      <c r="G33" s="283"/>
      <c r="H33" s="283"/>
      <c r="I33" s="284"/>
    </row>
    <row r="34" spans="1:9" ht="15" customHeight="1" x14ac:dyDescent="0.25">
      <c r="A34" s="282"/>
      <c r="B34" s="283"/>
      <c r="C34" s="283"/>
      <c r="D34" s="283"/>
      <c r="E34" s="283"/>
      <c r="F34" s="283"/>
      <c r="G34" s="283"/>
      <c r="H34" s="283"/>
      <c r="I34" s="284"/>
    </row>
    <row r="36" spans="1:9" ht="15.75" x14ac:dyDescent="0.25">
      <c r="A36" s="44" t="s">
        <v>245</v>
      </c>
      <c r="B36" s="45"/>
      <c r="C36" s="45"/>
      <c r="E36" s="259" t="s">
        <v>639</v>
      </c>
    </row>
    <row r="37" spans="1:9" ht="15.75" thickBot="1" x14ac:dyDescent="0.3"/>
    <row r="38" spans="1:9" x14ac:dyDescent="0.25">
      <c r="A38" s="364" t="s">
        <v>44</v>
      </c>
      <c r="B38" s="379" t="s">
        <v>200</v>
      </c>
      <c r="C38" s="380"/>
      <c r="D38" s="379" t="s">
        <v>201</v>
      </c>
      <c r="E38" s="380"/>
      <c r="F38" s="379" t="s">
        <v>202</v>
      </c>
      <c r="G38" s="380"/>
      <c r="H38" s="379" t="s">
        <v>203</v>
      </c>
      <c r="I38" s="380"/>
    </row>
    <row r="39" spans="1:9" ht="15.75" thickBot="1" x14ac:dyDescent="0.3">
      <c r="A39" s="365"/>
      <c r="B39" s="383"/>
      <c r="C39" s="384"/>
      <c r="D39" s="383"/>
      <c r="E39" s="384"/>
      <c r="F39" s="383"/>
      <c r="G39" s="384"/>
      <c r="H39" s="383"/>
      <c r="I39" s="384"/>
    </row>
    <row r="40" spans="1:9" ht="26.25" thickBot="1" x14ac:dyDescent="0.3">
      <c r="A40" s="366"/>
      <c r="B40" s="58" t="s">
        <v>25</v>
      </c>
      <c r="C40" s="58" t="s">
        <v>109</v>
      </c>
      <c r="D40" s="58" t="s">
        <v>25</v>
      </c>
      <c r="E40" s="58" t="s">
        <v>109</v>
      </c>
      <c r="F40" s="58" t="s">
        <v>25</v>
      </c>
      <c r="G40" s="58" t="s">
        <v>109</v>
      </c>
      <c r="H40" s="58" t="s">
        <v>25</v>
      </c>
      <c r="I40" s="59" t="s">
        <v>109</v>
      </c>
    </row>
    <row r="41" spans="1:9" ht="15.75" thickBot="1" x14ac:dyDescent="0.3">
      <c r="A41" s="58">
        <v>1</v>
      </c>
      <c r="B41" s="58">
        <v>2</v>
      </c>
      <c r="C41" s="58">
        <v>3</v>
      </c>
      <c r="D41" s="58">
        <v>4</v>
      </c>
      <c r="E41" s="58">
        <v>5</v>
      </c>
      <c r="F41" s="58">
        <v>6</v>
      </c>
      <c r="G41" s="58">
        <v>7</v>
      </c>
      <c r="H41" s="58">
        <v>8</v>
      </c>
      <c r="I41" s="59">
        <v>9</v>
      </c>
    </row>
    <row r="42" spans="1:9" ht="24.95" customHeight="1" thickBot="1" x14ac:dyDescent="0.3">
      <c r="A42" s="10"/>
      <c r="B42" s="10"/>
      <c r="C42" s="10"/>
      <c r="D42" s="10"/>
      <c r="E42" s="10"/>
      <c r="F42" s="10"/>
      <c r="G42" s="10"/>
      <c r="H42" s="10"/>
      <c r="I42" s="67"/>
    </row>
    <row r="43" spans="1:9" ht="24.95" customHeight="1" thickBot="1" x14ac:dyDescent="0.3">
      <c r="A43" s="10"/>
      <c r="B43" s="10"/>
      <c r="C43" s="10"/>
      <c r="D43" s="10"/>
      <c r="E43" s="10"/>
      <c r="F43" s="10"/>
      <c r="G43" s="10"/>
      <c r="H43" s="10"/>
      <c r="I43" s="67"/>
    </row>
    <row r="44" spans="1:9" ht="24.95" customHeight="1" thickBot="1" x14ac:dyDescent="0.3">
      <c r="A44" s="10"/>
      <c r="B44" s="10"/>
      <c r="C44" s="10"/>
      <c r="D44" s="10"/>
      <c r="E44" s="10"/>
      <c r="F44" s="10"/>
      <c r="G44" s="10"/>
      <c r="H44" s="10"/>
      <c r="I44" s="67"/>
    </row>
    <row r="45" spans="1:9" ht="24.95" customHeight="1" thickBot="1" x14ac:dyDescent="0.3">
      <c r="A45" s="10"/>
      <c r="B45" s="10"/>
      <c r="C45" s="10"/>
      <c r="D45" s="10"/>
      <c r="E45" s="10"/>
      <c r="F45" s="10"/>
      <c r="G45" s="10"/>
      <c r="H45" s="10"/>
      <c r="I45" s="67"/>
    </row>
    <row r="46" spans="1:9" ht="24.95" customHeight="1" thickBot="1" x14ac:dyDescent="0.3">
      <c r="A46" s="71" t="s">
        <v>22</v>
      </c>
      <c r="B46" s="10"/>
      <c r="C46" s="10"/>
      <c r="D46" s="10"/>
      <c r="E46" s="10"/>
      <c r="F46" s="10"/>
      <c r="G46" s="10"/>
      <c r="H46" s="10"/>
      <c r="I46" s="67"/>
    </row>
  </sheetData>
  <mergeCells count="15">
    <mergeCell ref="B38:C39"/>
    <mergeCell ref="D38:E39"/>
    <mergeCell ref="F38:G39"/>
    <mergeCell ref="H38:I39"/>
    <mergeCell ref="A38:A40"/>
    <mergeCell ref="A1:D1"/>
    <mergeCell ref="A3:I3"/>
    <mergeCell ref="A7:A9"/>
    <mergeCell ref="B7:B9"/>
    <mergeCell ref="C7:C9"/>
    <mergeCell ref="D7:G7"/>
    <mergeCell ref="I7:I9"/>
    <mergeCell ref="D8:D9"/>
    <mergeCell ref="E8:E9"/>
    <mergeCell ref="F8:F9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view="pageBreakPreview" topLeftCell="A10" zoomScaleNormal="100" zoomScaleSheetLayoutView="100" workbookViewId="0">
      <selection activeCell="G14" sqref="G14"/>
    </sheetView>
  </sheetViews>
  <sheetFormatPr defaultRowHeight="15" x14ac:dyDescent="0.25"/>
  <cols>
    <col min="1" max="1" width="33.7109375" customWidth="1"/>
    <col min="2" max="2" width="18.28515625" customWidth="1"/>
    <col min="3" max="3" width="18.140625" customWidth="1"/>
    <col min="4" max="4" width="18.85546875" customWidth="1"/>
    <col min="5" max="5" width="18.5703125" customWidth="1"/>
    <col min="6" max="6" width="19.140625" customWidth="1"/>
    <col min="7" max="7" width="20.28515625" customWidth="1"/>
  </cols>
  <sheetData>
    <row r="1" spans="1:12" ht="18.75" x14ac:dyDescent="0.3">
      <c r="A1" s="400" t="s">
        <v>637</v>
      </c>
      <c r="B1" s="400"/>
      <c r="C1" s="400"/>
      <c r="D1" s="400"/>
    </row>
    <row r="3" spans="1:12" ht="31.5" customHeight="1" x14ac:dyDescent="0.25">
      <c r="A3" s="378" t="s">
        <v>246</v>
      </c>
      <c r="B3" s="378"/>
      <c r="C3" s="378"/>
      <c r="D3" s="378"/>
      <c r="E3" s="378"/>
      <c r="F3" s="378"/>
      <c r="G3" s="378"/>
    </row>
    <row r="4" spans="1:12" ht="41.25" customHeight="1" x14ac:dyDescent="0.25">
      <c r="A4" s="378" t="s">
        <v>247</v>
      </c>
      <c r="B4" s="378"/>
      <c r="C4" s="378"/>
      <c r="D4" s="378"/>
      <c r="E4" s="378"/>
      <c r="F4" s="378"/>
      <c r="G4" s="378"/>
    </row>
    <row r="5" spans="1:12" ht="57.75" customHeight="1" x14ac:dyDescent="0.25">
      <c r="A5" s="378" t="s">
        <v>248</v>
      </c>
      <c r="B5" s="378"/>
      <c r="C5" s="378"/>
      <c r="D5" s="378"/>
      <c r="E5" s="378"/>
      <c r="F5" s="378"/>
      <c r="G5" s="378"/>
    </row>
    <row r="6" spans="1:12" ht="45.75" customHeight="1" x14ac:dyDescent="0.25">
      <c r="A6" s="378" t="s">
        <v>249</v>
      </c>
      <c r="B6" s="378"/>
      <c r="C6" s="378"/>
      <c r="D6" s="378"/>
      <c r="E6" s="378"/>
      <c r="F6" s="378"/>
      <c r="G6" s="378"/>
    </row>
    <row r="7" spans="1:12" ht="0.75" customHeight="1" x14ac:dyDescent="0.25"/>
    <row r="8" spans="1:12" ht="15.75" x14ac:dyDescent="0.25">
      <c r="A8" s="244" t="s">
        <v>250</v>
      </c>
      <c r="B8" s="244"/>
      <c r="C8" s="244"/>
      <c r="D8" s="244"/>
      <c r="E8" s="244"/>
      <c r="F8" s="245"/>
      <c r="G8" s="180"/>
      <c r="H8" s="2"/>
      <c r="I8" s="2"/>
      <c r="J8" s="2"/>
      <c r="K8" s="2"/>
      <c r="L8" s="2"/>
    </row>
    <row r="9" spans="1:12" ht="15.75" thickBot="1" x14ac:dyDescent="0.3">
      <c r="A9" s="62"/>
      <c r="B9" s="62"/>
      <c r="C9" s="62"/>
      <c r="D9" s="62"/>
      <c r="E9" s="62"/>
      <c r="F9" s="62"/>
    </row>
    <row r="10" spans="1:12" ht="28.5" customHeight="1" thickBot="1" x14ac:dyDescent="0.3">
      <c r="A10" s="223" t="s">
        <v>251</v>
      </c>
      <c r="B10" s="364" t="s">
        <v>254</v>
      </c>
      <c r="C10" s="393" t="s">
        <v>255</v>
      </c>
      <c r="D10" s="401"/>
      <c r="E10" s="401"/>
      <c r="F10" s="394"/>
      <c r="G10" s="364" t="s">
        <v>256</v>
      </c>
    </row>
    <row r="11" spans="1:12" ht="24" customHeight="1" thickBot="1" x14ac:dyDescent="0.3">
      <c r="A11" s="224" t="s">
        <v>252</v>
      </c>
      <c r="B11" s="365"/>
      <c r="C11" s="329" t="s">
        <v>257</v>
      </c>
      <c r="D11" s="331"/>
      <c r="E11" s="329" t="s">
        <v>258</v>
      </c>
      <c r="F11" s="331"/>
      <c r="G11" s="365"/>
    </row>
    <row r="12" spans="1:12" ht="28.5" customHeight="1" thickBot="1" x14ac:dyDescent="0.3">
      <c r="A12" s="225" t="s">
        <v>253</v>
      </c>
      <c r="B12" s="366"/>
      <c r="C12" s="225" t="s">
        <v>699</v>
      </c>
      <c r="D12" s="222" t="s">
        <v>700</v>
      </c>
      <c r="E12" s="225" t="s">
        <v>259</v>
      </c>
      <c r="F12" s="225" t="s">
        <v>260</v>
      </c>
      <c r="G12" s="366"/>
    </row>
    <row r="13" spans="1:12" ht="15.75" thickBot="1" x14ac:dyDescent="0.3">
      <c r="A13" s="58">
        <v>1</v>
      </c>
      <c r="B13" s="58">
        <v>2</v>
      </c>
      <c r="C13" s="58">
        <v>3</v>
      </c>
      <c r="D13" s="58">
        <v>4</v>
      </c>
      <c r="E13" s="58">
        <v>5</v>
      </c>
      <c r="F13" s="58">
        <v>6</v>
      </c>
      <c r="G13" s="59">
        <v>7</v>
      </c>
    </row>
    <row r="14" spans="1:12" ht="88.5" customHeight="1" thickBot="1" x14ac:dyDescent="0.3">
      <c r="A14" s="246" t="s">
        <v>723</v>
      </c>
      <c r="B14" s="248">
        <v>9646200</v>
      </c>
      <c r="C14" s="248">
        <v>504200</v>
      </c>
      <c r="D14" s="229"/>
      <c r="E14" s="229"/>
      <c r="F14" s="229"/>
      <c r="G14" s="278" t="s">
        <v>701</v>
      </c>
    </row>
    <row r="15" spans="1:12" ht="72.75" customHeight="1" thickBot="1" x14ac:dyDescent="0.3">
      <c r="A15" s="247" t="s">
        <v>651</v>
      </c>
      <c r="B15" s="15">
        <v>166073.54999999999</v>
      </c>
      <c r="C15" s="10"/>
      <c r="D15" s="10"/>
      <c r="E15" s="10"/>
      <c r="F15" s="10"/>
      <c r="G15" s="425" t="s">
        <v>653</v>
      </c>
    </row>
    <row r="16" spans="1:12" ht="32.25" customHeight="1" thickBot="1" x14ac:dyDescent="0.3">
      <c r="A16" s="14" t="s">
        <v>652</v>
      </c>
      <c r="B16" s="15">
        <v>303000</v>
      </c>
      <c r="C16" s="10"/>
      <c r="D16" s="10"/>
      <c r="E16" s="10"/>
      <c r="F16" s="10"/>
      <c r="G16" s="426"/>
    </row>
    <row r="17" spans="1:7" ht="24.95" customHeight="1" thickBot="1" x14ac:dyDescent="0.3">
      <c r="A17" s="71" t="s">
        <v>22</v>
      </c>
      <c r="B17" s="15">
        <f>SUM(B14:B16)</f>
        <v>10115273.550000001</v>
      </c>
      <c r="C17" s="15">
        <f>SUM(C14:C16)</f>
        <v>504200</v>
      </c>
      <c r="D17" s="10"/>
      <c r="E17" s="10"/>
      <c r="F17" s="10"/>
      <c r="G17" s="67"/>
    </row>
    <row r="19" spans="1:7" ht="28.5" customHeight="1" x14ac:dyDescent="0.25">
      <c r="A19" s="378" t="s">
        <v>261</v>
      </c>
      <c r="B19" s="378"/>
      <c r="C19" s="378"/>
      <c r="D19" s="378"/>
      <c r="E19" s="52"/>
      <c r="F19" s="52"/>
      <c r="G19" s="180" t="s">
        <v>627</v>
      </c>
    </row>
    <row r="20" spans="1:7" ht="15.75" thickBot="1" x14ac:dyDescent="0.3"/>
    <row r="21" spans="1:7" ht="38.25" x14ac:dyDescent="0.25">
      <c r="A21" s="364" t="s">
        <v>44</v>
      </c>
      <c r="B21" s="364" t="s">
        <v>262</v>
      </c>
      <c r="C21" s="364" t="s">
        <v>103</v>
      </c>
      <c r="D21" s="364" t="s">
        <v>104</v>
      </c>
      <c r="E21" s="30" t="s">
        <v>263</v>
      </c>
    </row>
    <row r="22" spans="1:7" ht="37.5" customHeight="1" x14ac:dyDescent="0.25">
      <c r="A22" s="365"/>
      <c r="B22" s="365"/>
      <c r="C22" s="365"/>
      <c r="D22" s="365"/>
      <c r="E22" s="365" t="s">
        <v>74</v>
      </c>
    </row>
    <row r="23" spans="1:7" ht="15.75" thickBot="1" x14ac:dyDescent="0.3">
      <c r="A23" s="366"/>
      <c r="B23" s="366"/>
      <c r="C23" s="366"/>
      <c r="D23" s="366"/>
      <c r="E23" s="366"/>
    </row>
    <row r="24" spans="1:7" ht="15.75" thickBot="1" x14ac:dyDescent="0.3">
      <c r="A24" s="58">
        <v>1</v>
      </c>
      <c r="B24" s="58">
        <v>2</v>
      </c>
      <c r="C24" s="58">
        <v>3</v>
      </c>
      <c r="D24" s="58">
        <v>4</v>
      </c>
      <c r="E24" s="59">
        <v>5</v>
      </c>
    </row>
    <row r="25" spans="1:7" ht="24.95" customHeight="1" thickBot="1" x14ac:dyDescent="0.3">
      <c r="A25" s="10"/>
      <c r="B25" s="11"/>
      <c r="C25" s="11"/>
      <c r="D25" s="11"/>
      <c r="E25" s="13">
        <f>B25+C25-D25</f>
        <v>0</v>
      </c>
    </row>
    <row r="26" spans="1:7" ht="24.95" customHeight="1" thickBot="1" x14ac:dyDescent="0.3">
      <c r="A26" s="10"/>
      <c r="B26" s="11"/>
      <c r="C26" s="11"/>
      <c r="D26" s="11"/>
      <c r="E26" s="13">
        <f t="shared" ref="E26" si="0">B26+C26-D26</f>
        <v>0</v>
      </c>
    </row>
    <row r="27" spans="1:7" ht="24.95" customHeight="1" thickBot="1" x14ac:dyDescent="0.3">
      <c r="A27" s="71" t="s">
        <v>22</v>
      </c>
      <c r="B27" s="15">
        <f>SUM(B25:B26)</f>
        <v>0</v>
      </c>
      <c r="C27" s="11">
        <f t="shared" ref="C27:E27" si="1">SUM(C25:C26)</f>
        <v>0</v>
      </c>
      <c r="D27" s="11">
        <f t="shared" si="1"/>
        <v>0</v>
      </c>
      <c r="E27" s="16">
        <f t="shared" si="1"/>
        <v>0</v>
      </c>
    </row>
  </sheetData>
  <mergeCells count="17">
    <mergeCell ref="A21:A23"/>
    <mergeCell ref="B21:B23"/>
    <mergeCell ref="C21:C23"/>
    <mergeCell ref="D21:D23"/>
    <mergeCell ref="E22:E23"/>
    <mergeCell ref="A19:D19"/>
    <mergeCell ref="A1:D1"/>
    <mergeCell ref="A3:G3"/>
    <mergeCell ref="A4:G4"/>
    <mergeCell ref="A5:G5"/>
    <mergeCell ref="A6:G6"/>
    <mergeCell ref="B10:B12"/>
    <mergeCell ref="C10:F10"/>
    <mergeCell ref="G10:G12"/>
    <mergeCell ref="C11:D11"/>
    <mergeCell ref="E11:F11"/>
    <mergeCell ref="G15:G16"/>
  </mergeCells>
  <pageMargins left="0.7" right="0.7" top="0.75" bottom="0.75" header="0.3" footer="0.3"/>
  <pageSetup paperSize="9" scale="8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view="pageBreakPreview" topLeftCell="A20" zoomScale="90" zoomScaleNormal="100" zoomScaleSheetLayoutView="90" workbookViewId="0">
      <selection activeCell="K15" sqref="K15"/>
    </sheetView>
  </sheetViews>
  <sheetFormatPr defaultRowHeight="15" x14ac:dyDescent="0.25"/>
  <cols>
    <col min="1" max="1" width="32.85546875" customWidth="1"/>
    <col min="2" max="2" width="18.42578125" customWidth="1"/>
    <col min="3" max="3" width="18.140625" customWidth="1"/>
    <col min="4" max="4" width="18.5703125" customWidth="1"/>
    <col min="5" max="5" width="18.7109375" customWidth="1"/>
    <col min="6" max="6" width="18" customWidth="1"/>
    <col min="7" max="7" width="18.7109375" customWidth="1"/>
    <col min="11" max="11" width="12.5703125" bestFit="1" customWidth="1"/>
  </cols>
  <sheetData>
    <row r="1" spans="1:11" ht="18.75" x14ac:dyDescent="0.3">
      <c r="A1" s="400" t="s">
        <v>637</v>
      </c>
      <c r="B1" s="400"/>
      <c r="C1" s="400"/>
      <c r="D1" s="400"/>
      <c r="E1" s="400"/>
      <c r="F1" s="400"/>
      <c r="G1" s="400"/>
      <c r="H1" s="100"/>
      <c r="I1" s="100"/>
    </row>
    <row r="3" spans="1:11" ht="18.75" x14ac:dyDescent="0.25">
      <c r="A3" s="427" t="s">
        <v>264</v>
      </c>
      <c r="B3" s="427"/>
      <c r="C3" s="427"/>
      <c r="D3" s="427"/>
      <c r="E3" s="427"/>
      <c r="F3" s="427"/>
      <c r="G3" s="427"/>
      <c r="H3" s="123"/>
      <c r="I3" s="123"/>
      <c r="J3" s="123"/>
    </row>
    <row r="5" spans="1:11" ht="41.25" customHeight="1" x14ac:dyDescent="0.25">
      <c r="A5" s="378" t="s">
        <v>677</v>
      </c>
      <c r="B5" s="378"/>
      <c r="C5" s="378"/>
      <c r="D5" s="378"/>
      <c r="E5" s="378"/>
      <c r="F5" s="378"/>
      <c r="G5" s="378"/>
      <c r="H5" s="52"/>
      <c r="I5" s="52"/>
      <c r="J5" s="52"/>
    </row>
    <row r="6" spans="1:11" ht="9.75" customHeight="1" x14ac:dyDescent="0.25"/>
    <row r="7" spans="1:11" ht="15.75" x14ac:dyDescent="0.25">
      <c r="A7" s="44" t="s">
        <v>265</v>
      </c>
      <c r="B7" s="72"/>
      <c r="C7" s="72"/>
      <c r="D7" s="72"/>
      <c r="E7" s="72"/>
      <c r="F7" s="72"/>
      <c r="G7" s="72"/>
      <c r="H7" s="72"/>
      <c r="I7" s="72"/>
      <c r="J7" s="72"/>
    </row>
    <row r="8" spans="1:11" ht="15.75" thickBot="1" x14ac:dyDescent="0.3"/>
    <row r="9" spans="1:11" ht="15.75" thickBot="1" x14ac:dyDescent="0.3">
      <c r="A9" s="419" t="s">
        <v>266</v>
      </c>
      <c r="B9" s="428" t="s">
        <v>267</v>
      </c>
      <c r="C9" s="429"/>
      <c r="D9" s="422" t="s">
        <v>268</v>
      </c>
      <c r="E9" s="423"/>
      <c r="F9" s="423"/>
      <c r="G9" s="424"/>
    </row>
    <row r="10" spans="1:11" ht="18" customHeight="1" thickBot="1" x14ac:dyDescent="0.3">
      <c r="A10" s="420"/>
      <c r="B10" s="430"/>
      <c r="C10" s="431"/>
      <c r="D10" s="422" t="s">
        <v>269</v>
      </c>
      <c r="E10" s="424"/>
      <c r="F10" s="422" t="s">
        <v>270</v>
      </c>
      <c r="G10" s="424"/>
    </row>
    <row r="11" spans="1:11" x14ac:dyDescent="0.25">
      <c r="A11" s="420"/>
      <c r="B11" s="419" t="s">
        <v>271</v>
      </c>
      <c r="C11" s="419" t="s">
        <v>272</v>
      </c>
      <c r="D11" s="419" t="s">
        <v>271</v>
      </c>
      <c r="E11" s="419" t="s">
        <v>272</v>
      </c>
      <c r="F11" s="419" t="s">
        <v>271</v>
      </c>
      <c r="G11" s="211" t="s">
        <v>273</v>
      </c>
    </row>
    <row r="12" spans="1:11" ht="15.75" thickBot="1" x14ac:dyDescent="0.3">
      <c r="A12" s="421"/>
      <c r="B12" s="421"/>
      <c r="C12" s="421"/>
      <c r="D12" s="421"/>
      <c r="E12" s="421"/>
      <c r="F12" s="421"/>
      <c r="G12" s="212" t="s">
        <v>274</v>
      </c>
    </row>
    <row r="13" spans="1:11" ht="15.75" thickBot="1" x14ac:dyDescent="0.3">
      <c r="A13" s="115">
        <v>1</v>
      </c>
      <c r="B13" s="115">
        <v>2</v>
      </c>
      <c r="C13" s="115">
        <v>3</v>
      </c>
      <c r="D13" s="213">
        <v>4</v>
      </c>
      <c r="E13" s="213">
        <v>5</v>
      </c>
      <c r="F13" s="213">
        <v>6</v>
      </c>
      <c r="G13" s="212">
        <v>7</v>
      </c>
    </row>
    <row r="14" spans="1:11" ht="30" customHeight="1" thickBot="1" x14ac:dyDescent="0.3">
      <c r="A14" s="117" t="s">
        <v>276</v>
      </c>
      <c r="B14" s="187"/>
      <c r="C14" s="187"/>
      <c r="D14" s="187"/>
      <c r="E14" s="187"/>
      <c r="F14" s="187"/>
      <c r="G14" s="188"/>
    </row>
    <row r="15" spans="1:11" ht="30" customHeight="1" thickBot="1" x14ac:dyDescent="0.3">
      <c r="A15" s="125" t="s">
        <v>277</v>
      </c>
      <c r="B15" s="187">
        <v>1203636.6200000001</v>
      </c>
      <c r="C15" s="187">
        <v>972892.74</v>
      </c>
      <c r="D15" s="187"/>
      <c r="E15" s="187"/>
      <c r="F15" s="187"/>
      <c r="G15" s="188"/>
      <c r="K15" s="231"/>
    </row>
    <row r="16" spans="1:11" ht="30" customHeight="1" thickBot="1" x14ac:dyDescent="0.3">
      <c r="A16" s="125" t="s">
        <v>278</v>
      </c>
      <c r="B16" s="187">
        <v>7714.27</v>
      </c>
      <c r="C16" s="187">
        <v>2828.57</v>
      </c>
      <c r="D16" s="187"/>
      <c r="E16" s="187"/>
      <c r="F16" s="187"/>
      <c r="G16" s="188"/>
    </row>
    <row r="17" spans="1:7" ht="30" customHeight="1" thickBot="1" x14ac:dyDescent="0.3">
      <c r="A17" s="125" t="s">
        <v>279</v>
      </c>
      <c r="B17" s="187"/>
      <c r="C17" s="187"/>
      <c r="D17" s="187"/>
      <c r="E17" s="187"/>
      <c r="F17" s="187"/>
      <c r="G17" s="188"/>
    </row>
    <row r="18" spans="1:7" ht="30" customHeight="1" thickBot="1" x14ac:dyDescent="0.3">
      <c r="A18" s="126" t="s">
        <v>275</v>
      </c>
      <c r="B18" s="189">
        <f>SUM(B14:B17)</f>
        <v>1211350.8900000001</v>
      </c>
      <c r="C18" s="189">
        <f t="shared" ref="C18:G18" si="0">SUM(C14:C17)</f>
        <v>975721.30999999994</v>
      </c>
      <c r="D18" s="189">
        <f t="shared" si="0"/>
        <v>0</v>
      </c>
      <c r="E18" s="189">
        <f t="shared" si="0"/>
        <v>0</v>
      </c>
      <c r="F18" s="189">
        <f t="shared" si="0"/>
        <v>0</v>
      </c>
      <c r="G18" s="217">
        <f t="shared" si="0"/>
        <v>0</v>
      </c>
    </row>
    <row r="19" spans="1:7" ht="164.25" customHeight="1" x14ac:dyDescent="0.25">
      <c r="A19" s="124"/>
      <c r="B19" s="62"/>
      <c r="C19" s="62"/>
      <c r="D19" s="62"/>
      <c r="E19" s="62"/>
      <c r="F19" s="62"/>
      <c r="G19" s="62"/>
    </row>
    <row r="20" spans="1:7" ht="37.5" customHeight="1" x14ac:dyDescent="0.25">
      <c r="A20" s="397" t="s">
        <v>280</v>
      </c>
      <c r="B20" s="397"/>
      <c r="C20" s="397"/>
      <c r="D20" s="397"/>
      <c r="E20" s="397"/>
      <c r="F20" s="397"/>
      <c r="G20" s="397"/>
    </row>
    <row r="21" spans="1:7" x14ac:dyDescent="0.25">
      <c r="A21" s="2" t="s">
        <v>281</v>
      </c>
      <c r="B21" s="256"/>
      <c r="C21" s="256"/>
      <c r="D21" s="257"/>
      <c r="E21" s="257"/>
      <c r="F21" s="257"/>
      <c r="G21" s="257"/>
    </row>
    <row r="22" spans="1:7" x14ac:dyDescent="0.25">
      <c r="A22" s="2" t="s">
        <v>282</v>
      </c>
      <c r="B22" s="256"/>
      <c r="C22" s="256"/>
      <c r="D22" s="257"/>
      <c r="E22" s="257"/>
      <c r="F22" s="257"/>
      <c r="G22" s="257"/>
    </row>
    <row r="23" spans="1:7" x14ac:dyDescent="0.25">
      <c r="A23" s="2" t="s">
        <v>283</v>
      </c>
      <c r="B23" s="256"/>
      <c r="C23" s="256"/>
      <c r="D23" s="257"/>
      <c r="E23" s="257"/>
      <c r="F23" s="257"/>
      <c r="G23" s="257"/>
    </row>
    <row r="24" spans="1:7" x14ac:dyDescent="0.25">
      <c r="A24" s="2" t="s">
        <v>284</v>
      </c>
      <c r="B24" s="256"/>
      <c r="C24" s="256"/>
      <c r="D24" s="257"/>
      <c r="E24" s="257"/>
      <c r="F24" s="257"/>
      <c r="G24" s="257"/>
    </row>
    <row r="25" spans="1:7" x14ac:dyDescent="0.25">
      <c r="A25" s="2" t="s">
        <v>285</v>
      </c>
      <c r="B25" s="256"/>
      <c r="C25" s="256"/>
      <c r="D25" s="257"/>
      <c r="E25" s="257"/>
      <c r="F25" s="257"/>
      <c r="G25" s="257"/>
    </row>
    <row r="26" spans="1:7" x14ac:dyDescent="0.25">
      <c r="A26" s="2" t="s">
        <v>286</v>
      </c>
      <c r="B26" s="256"/>
      <c r="C26" s="256"/>
      <c r="D26" s="257"/>
      <c r="E26" s="257"/>
      <c r="F26" s="257"/>
      <c r="G26" s="257"/>
    </row>
    <row r="27" spans="1:7" x14ac:dyDescent="0.25">
      <c r="A27" s="258" t="s">
        <v>287</v>
      </c>
      <c r="B27" s="256"/>
      <c r="C27" s="256"/>
      <c r="D27" s="257"/>
      <c r="E27" s="257"/>
      <c r="F27" s="257"/>
      <c r="G27" s="257"/>
    </row>
    <row r="29" spans="1:7" ht="34.5" customHeight="1" x14ac:dyDescent="0.25">
      <c r="A29" s="432" t="s">
        <v>288</v>
      </c>
      <c r="B29" s="432"/>
      <c r="C29" s="432"/>
      <c r="D29" s="127"/>
      <c r="E29" s="127"/>
      <c r="F29" s="127"/>
      <c r="G29" s="127"/>
    </row>
    <row r="30" spans="1:7" ht="2.25" customHeight="1" thickBot="1" x14ac:dyDescent="0.3"/>
    <row r="31" spans="1:7" x14ac:dyDescent="0.25">
      <c r="A31" s="364" t="s">
        <v>44</v>
      </c>
      <c r="B31" s="76" t="s">
        <v>289</v>
      </c>
      <c r="C31" s="30" t="s">
        <v>290</v>
      </c>
    </row>
    <row r="32" spans="1:7" ht="20.25" customHeight="1" thickBot="1" x14ac:dyDescent="0.3">
      <c r="A32" s="366"/>
      <c r="B32" s="58" t="s">
        <v>274</v>
      </c>
      <c r="C32" s="59" t="s">
        <v>274</v>
      </c>
    </row>
    <row r="33" spans="1:4" ht="15.75" thickBot="1" x14ac:dyDescent="0.3">
      <c r="A33" s="58">
        <v>1</v>
      </c>
      <c r="B33" s="58">
        <v>2</v>
      </c>
      <c r="C33" s="59">
        <v>3</v>
      </c>
    </row>
    <row r="34" spans="1:4" ht="24.95" customHeight="1" thickBot="1" x14ac:dyDescent="0.3">
      <c r="A34" s="66" t="s">
        <v>291</v>
      </c>
      <c r="B34" s="268">
        <v>28125.39</v>
      </c>
      <c r="C34" s="13">
        <v>20218.72</v>
      </c>
    </row>
    <row r="35" spans="1:4" ht="24.95" customHeight="1" thickBot="1" x14ac:dyDescent="0.3">
      <c r="A35" s="66" t="s">
        <v>292</v>
      </c>
      <c r="B35" s="268">
        <v>1018329.03</v>
      </c>
      <c r="C35" s="13">
        <v>1017769.7</v>
      </c>
    </row>
    <row r="36" spans="1:4" ht="24.95" customHeight="1" thickBot="1" x14ac:dyDescent="0.3">
      <c r="A36" s="66" t="s">
        <v>293</v>
      </c>
      <c r="B36" s="268">
        <v>3936016.59</v>
      </c>
      <c r="C36" s="13">
        <v>2985977.6</v>
      </c>
    </row>
    <row r="37" spans="1:4" ht="24.95" customHeight="1" thickBot="1" x14ac:dyDescent="0.3">
      <c r="A37" s="66" t="s">
        <v>294</v>
      </c>
      <c r="B37" s="268">
        <v>848070.75</v>
      </c>
      <c r="C37" s="13">
        <v>871375.35</v>
      </c>
    </row>
    <row r="38" spans="1:4" ht="33.75" customHeight="1" thickBot="1" x14ac:dyDescent="0.3">
      <c r="A38" s="66" t="s">
        <v>295</v>
      </c>
      <c r="B38" s="268">
        <v>639193.78</v>
      </c>
      <c r="C38" s="13">
        <v>707250.13</v>
      </c>
    </row>
    <row r="39" spans="1:4" ht="24.95" customHeight="1" x14ac:dyDescent="0.25">
      <c r="A39" s="104" t="s">
        <v>296</v>
      </c>
      <c r="B39" s="267">
        <v>201279.59</v>
      </c>
      <c r="C39" s="190">
        <v>223882.08</v>
      </c>
    </row>
    <row r="40" spans="1:4" ht="24.95" customHeight="1" thickBot="1" x14ac:dyDescent="0.4">
      <c r="A40" s="79" t="s">
        <v>297</v>
      </c>
      <c r="B40" s="268">
        <v>100070.29</v>
      </c>
      <c r="C40" s="289">
        <v>111364.08</v>
      </c>
      <c r="D40" s="288"/>
    </row>
    <row r="41" spans="1:4" ht="24.95" customHeight="1" thickBot="1" x14ac:dyDescent="0.3">
      <c r="A41" s="66" t="s">
        <v>298</v>
      </c>
      <c r="B41" s="268">
        <v>616497.06999999995</v>
      </c>
      <c r="C41" s="13">
        <v>1008425.67</v>
      </c>
    </row>
    <row r="42" spans="1:4" ht="24.95" customHeight="1" thickBot="1" x14ac:dyDescent="0.3">
      <c r="A42" s="66" t="s">
        <v>299</v>
      </c>
      <c r="B42" s="268">
        <v>0</v>
      </c>
      <c r="C42" s="13">
        <v>0</v>
      </c>
    </row>
    <row r="43" spans="1:4" ht="24.95" customHeight="1" thickBot="1" x14ac:dyDescent="0.3">
      <c r="A43" s="66" t="s">
        <v>300</v>
      </c>
      <c r="B43" s="268">
        <v>13652.15</v>
      </c>
      <c r="C43" s="13">
        <v>31846.42</v>
      </c>
    </row>
    <row r="44" spans="1:4" ht="24.95" customHeight="1" thickBot="1" x14ac:dyDescent="0.3">
      <c r="A44" s="66" t="s">
        <v>301</v>
      </c>
      <c r="B44" s="268">
        <v>908088.55</v>
      </c>
      <c r="C44" s="13">
        <v>1004514.89</v>
      </c>
    </row>
    <row r="45" spans="1:4" ht="24.95" customHeight="1" thickBot="1" x14ac:dyDescent="0.3">
      <c r="A45" s="71" t="s">
        <v>302</v>
      </c>
      <c r="B45" s="15">
        <f>SUM(B34:B44)-B40</f>
        <v>8209252.9000000004</v>
      </c>
      <c r="C45" s="16">
        <f>SUM(C34:C44)-C40</f>
        <v>7871260.5599999996</v>
      </c>
    </row>
    <row r="46" spans="1:4" ht="27.75" customHeight="1" thickBot="1" x14ac:dyDescent="0.3">
      <c r="A46" s="71" t="s">
        <v>303</v>
      </c>
      <c r="B46" s="11"/>
      <c r="C46" s="13"/>
    </row>
  </sheetData>
  <mergeCells count="16">
    <mergeCell ref="A20:G20"/>
    <mergeCell ref="A31:A32"/>
    <mergeCell ref="D10:E10"/>
    <mergeCell ref="F10:G10"/>
    <mergeCell ref="B11:B12"/>
    <mergeCell ref="A29:C29"/>
    <mergeCell ref="A3:G3"/>
    <mergeCell ref="A1:G1"/>
    <mergeCell ref="C11:C12"/>
    <mergeCell ref="D11:D12"/>
    <mergeCell ref="E11:E12"/>
    <mergeCell ref="F11:F12"/>
    <mergeCell ref="A5:G5"/>
    <mergeCell ref="A9:A12"/>
    <mergeCell ref="B9:C10"/>
    <mergeCell ref="D9:G9"/>
  </mergeCells>
  <pageMargins left="0.70866141732283472" right="0.70866141732283472" top="0.55118110236220474" bottom="0.55118110236220474" header="0.31496062992125984" footer="0.31496062992125984"/>
  <pageSetup paperSize="9" scale="60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view="pageBreakPreview" topLeftCell="A8" zoomScale="80" zoomScaleNormal="100" zoomScaleSheetLayoutView="80" workbookViewId="0">
      <selection activeCell="P12" sqref="P12"/>
    </sheetView>
  </sheetViews>
  <sheetFormatPr defaultRowHeight="15" x14ac:dyDescent="0.25"/>
  <cols>
    <col min="1" max="1" width="40.7109375" customWidth="1"/>
    <col min="2" max="6" width="20.7109375" customWidth="1"/>
  </cols>
  <sheetData>
    <row r="1" spans="1:7" ht="18.75" x14ac:dyDescent="0.3">
      <c r="A1" s="400" t="s">
        <v>637</v>
      </c>
      <c r="B1" s="400"/>
      <c r="C1" s="400"/>
      <c r="D1" s="400"/>
      <c r="E1" s="400"/>
      <c r="F1" s="400"/>
      <c r="G1" s="100"/>
    </row>
    <row r="3" spans="1:7" ht="15.75" x14ac:dyDescent="0.25">
      <c r="A3" s="44" t="s">
        <v>304</v>
      </c>
      <c r="B3" s="72"/>
      <c r="C3" s="72"/>
      <c r="D3" s="72"/>
      <c r="E3" s="72"/>
      <c r="F3" s="72"/>
      <c r="G3" s="72"/>
    </row>
    <row r="4" spans="1:7" ht="15.75" x14ac:dyDescent="0.25">
      <c r="A4" s="72"/>
      <c r="B4" s="72"/>
      <c r="C4" s="72"/>
      <c r="D4" s="72"/>
      <c r="E4" s="72"/>
      <c r="F4" s="72"/>
      <c r="G4" s="72"/>
    </row>
    <row r="5" spans="1:7" ht="15.75" x14ac:dyDescent="0.25">
      <c r="A5" s="44" t="s">
        <v>305</v>
      </c>
      <c r="B5" s="72"/>
      <c r="C5" s="263" t="s">
        <v>639</v>
      </c>
      <c r="D5" s="72"/>
      <c r="E5" s="72"/>
      <c r="F5" s="72"/>
      <c r="G5" s="72"/>
    </row>
    <row r="6" spans="1:7" ht="15.75" thickBot="1" x14ac:dyDescent="0.3"/>
    <row r="7" spans="1:7" ht="47.25" customHeight="1" x14ac:dyDescent="0.25">
      <c r="A7" s="414" t="s">
        <v>306</v>
      </c>
      <c r="B7" s="364" t="s">
        <v>136</v>
      </c>
    </row>
    <row r="8" spans="1:7" ht="2.25" customHeight="1" thickBot="1" x14ac:dyDescent="0.3">
      <c r="A8" s="415"/>
      <c r="B8" s="366"/>
    </row>
    <row r="9" spans="1:7" ht="15.75" thickBot="1" x14ac:dyDescent="0.3">
      <c r="A9" s="99">
        <v>1</v>
      </c>
      <c r="B9" s="95">
        <v>2</v>
      </c>
    </row>
    <row r="10" spans="1:7" ht="28.5" customHeight="1" thickBot="1" x14ac:dyDescent="0.3">
      <c r="A10" s="66" t="s">
        <v>307</v>
      </c>
      <c r="B10" s="110"/>
    </row>
    <row r="11" spans="1:7" ht="54" customHeight="1" thickBot="1" x14ac:dyDescent="0.3">
      <c r="A11" s="66" t="s">
        <v>308</v>
      </c>
      <c r="B11" s="110"/>
    </row>
    <row r="12" spans="1:7" ht="33" customHeight="1" thickBot="1" x14ac:dyDescent="0.3">
      <c r="A12" s="66" t="s">
        <v>309</v>
      </c>
      <c r="B12" s="110"/>
    </row>
    <row r="13" spans="1:7" ht="27.75" customHeight="1" thickBot="1" x14ac:dyDescent="0.3">
      <c r="A13" s="66" t="s">
        <v>310</v>
      </c>
      <c r="B13" s="110"/>
    </row>
    <row r="14" spans="1:7" ht="28.5" customHeight="1" thickBot="1" x14ac:dyDescent="0.3">
      <c r="A14" s="71" t="s">
        <v>22</v>
      </c>
      <c r="B14" s="111">
        <f>SUM(B10:B13)</f>
        <v>0</v>
      </c>
    </row>
    <row r="16" spans="1:7" ht="15.75" x14ac:dyDescent="0.25">
      <c r="A16" s="44" t="s">
        <v>311</v>
      </c>
    </row>
    <row r="18" spans="1:6" ht="15.75" x14ac:dyDescent="0.25">
      <c r="A18" s="96" t="s">
        <v>312</v>
      </c>
      <c r="C18" s="263" t="s">
        <v>639</v>
      </c>
    </row>
    <row r="19" spans="1:6" ht="15.75" thickBot="1" x14ac:dyDescent="0.3"/>
    <row r="20" spans="1:6" ht="15" customHeight="1" x14ac:dyDescent="0.25">
      <c r="A20" s="364" t="s">
        <v>313</v>
      </c>
      <c r="B20" s="23"/>
      <c r="C20" s="364" t="s">
        <v>316</v>
      </c>
      <c r="D20" s="364" t="s">
        <v>317</v>
      </c>
      <c r="E20" s="364" t="s">
        <v>318</v>
      </c>
      <c r="F20" s="364" t="s">
        <v>22</v>
      </c>
    </row>
    <row r="21" spans="1:6" x14ac:dyDescent="0.25">
      <c r="A21" s="365"/>
      <c r="B21" s="98" t="s">
        <v>314</v>
      </c>
      <c r="C21" s="365"/>
      <c r="D21" s="365"/>
      <c r="E21" s="365"/>
      <c r="F21" s="365"/>
    </row>
    <row r="22" spans="1:6" ht="15.75" thickBot="1" x14ac:dyDescent="0.3">
      <c r="A22" s="366"/>
      <c r="B22" s="99" t="s">
        <v>315</v>
      </c>
      <c r="C22" s="366"/>
      <c r="D22" s="366"/>
      <c r="E22" s="366"/>
      <c r="F22" s="366"/>
    </row>
    <row r="23" spans="1:6" ht="15.75" thickBot="1" x14ac:dyDescent="0.3">
      <c r="A23" s="99">
        <v>1</v>
      </c>
      <c r="B23" s="99">
        <v>2</v>
      </c>
      <c r="C23" s="99">
        <v>3</v>
      </c>
      <c r="D23" s="99">
        <v>4</v>
      </c>
      <c r="E23" s="99">
        <v>5</v>
      </c>
      <c r="F23" s="95">
        <v>6</v>
      </c>
    </row>
    <row r="24" spans="1:6" ht="24.95" customHeight="1" thickBot="1" x14ac:dyDescent="0.3">
      <c r="A24" s="66" t="s">
        <v>319</v>
      </c>
      <c r="B24" s="11"/>
      <c r="C24" s="11"/>
      <c r="D24" s="11"/>
      <c r="E24" s="11"/>
      <c r="F24" s="110">
        <f>SUM(B24:E24)</f>
        <v>0</v>
      </c>
    </row>
    <row r="25" spans="1:6" ht="24.95" customHeight="1" thickBot="1" x14ac:dyDescent="0.3">
      <c r="A25" s="66" t="s">
        <v>320</v>
      </c>
      <c r="B25" s="11"/>
      <c r="C25" s="11"/>
      <c r="D25" s="11"/>
      <c r="E25" s="11"/>
      <c r="F25" s="110">
        <f t="shared" ref="F25:F26" si="0">SUM(B25:E25)</f>
        <v>0</v>
      </c>
    </row>
    <row r="26" spans="1:6" ht="24.95" customHeight="1" thickBot="1" x14ac:dyDescent="0.3">
      <c r="A26" s="66" t="s">
        <v>310</v>
      </c>
      <c r="B26" s="11"/>
      <c r="C26" s="11"/>
      <c r="D26" s="11"/>
      <c r="E26" s="11"/>
      <c r="F26" s="110">
        <f t="shared" si="0"/>
        <v>0</v>
      </c>
    </row>
    <row r="27" spans="1:6" ht="24.95" customHeight="1" thickBot="1" x14ac:dyDescent="0.3">
      <c r="A27" s="71" t="s">
        <v>22</v>
      </c>
      <c r="B27" s="15">
        <f>SUM(B24:B26)</f>
        <v>0</v>
      </c>
      <c r="C27" s="15">
        <f t="shared" ref="C27:F27" si="1">SUM(C24:C26)</f>
        <v>0</v>
      </c>
      <c r="D27" s="15">
        <f t="shared" si="1"/>
        <v>0</v>
      </c>
      <c r="E27" s="15">
        <f t="shared" si="1"/>
        <v>0</v>
      </c>
      <c r="F27" s="16">
        <f t="shared" si="1"/>
        <v>0</v>
      </c>
    </row>
    <row r="29" spans="1:6" ht="34.5" customHeight="1" x14ac:dyDescent="0.25">
      <c r="A29" s="378" t="s">
        <v>321</v>
      </c>
      <c r="B29" s="378"/>
      <c r="C29" s="378"/>
      <c r="D29" s="378"/>
      <c r="E29" s="45"/>
    </row>
    <row r="30" spans="1:6" ht="15.75" x14ac:dyDescent="0.25">
      <c r="A30" s="45"/>
      <c r="B30" s="45"/>
      <c r="C30" s="45"/>
      <c r="D30" s="45"/>
      <c r="E30" s="45"/>
    </row>
    <row r="31" spans="1:6" ht="33" customHeight="1" x14ac:dyDescent="0.25">
      <c r="A31" s="378" t="s">
        <v>322</v>
      </c>
      <c r="B31" s="378"/>
      <c r="C31" s="378"/>
      <c r="D31" s="378"/>
      <c r="E31" s="263" t="s">
        <v>639</v>
      </c>
    </row>
    <row r="32" spans="1:6" ht="15.75" thickBot="1" x14ac:dyDescent="0.3"/>
    <row r="33" spans="1:4" ht="24.95" customHeight="1" x14ac:dyDescent="0.25">
      <c r="A33" s="97" t="s">
        <v>323</v>
      </c>
      <c r="B33" s="364" t="s">
        <v>325</v>
      </c>
      <c r="C33" s="364" t="s">
        <v>326</v>
      </c>
      <c r="D33" s="364" t="s">
        <v>327</v>
      </c>
    </row>
    <row r="34" spans="1:4" ht="24.95" customHeight="1" thickBot="1" x14ac:dyDescent="0.3">
      <c r="A34" s="99" t="s">
        <v>324</v>
      </c>
      <c r="B34" s="366"/>
      <c r="C34" s="366"/>
      <c r="D34" s="366"/>
    </row>
    <row r="35" spans="1:4" ht="24.95" customHeight="1" thickBot="1" x14ac:dyDescent="0.3">
      <c r="A35" s="99">
        <v>1</v>
      </c>
      <c r="B35" s="99">
        <v>2</v>
      </c>
      <c r="C35" s="99">
        <v>3</v>
      </c>
      <c r="D35" s="95">
        <v>4</v>
      </c>
    </row>
    <row r="36" spans="1:4" ht="24.95" customHeight="1" thickBot="1" x14ac:dyDescent="0.3">
      <c r="A36" s="10"/>
      <c r="B36" s="10"/>
      <c r="C36" s="10"/>
      <c r="D36" s="94"/>
    </row>
    <row r="37" spans="1:4" ht="24.95" customHeight="1" thickBot="1" x14ac:dyDescent="0.3">
      <c r="A37" s="10"/>
      <c r="B37" s="10"/>
      <c r="C37" s="10"/>
      <c r="D37" s="94"/>
    </row>
    <row r="38" spans="1:4" ht="24.95" customHeight="1" thickBot="1" x14ac:dyDescent="0.3">
      <c r="A38" s="10"/>
      <c r="B38" s="10"/>
      <c r="C38" s="10"/>
      <c r="D38" s="94"/>
    </row>
  </sheetData>
  <mergeCells count="13">
    <mergeCell ref="A1:F1"/>
    <mergeCell ref="A7:A8"/>
    <mergeCell ref="B7:B8"/>
    <mergeCell ref="A20:A22"/>
    <mergeCell ref="C20:C22"/>
    <mergeCell ref="D20:D22"/>
    <mergeCell ref="E20:E22"/>
    <mergeCell ref="F20:F22"/>
    <mergeCell ref="A29:D29"/>
    <mergeCell ref="A31:D31"/>
    <mergeCell ref="B33:B34"/>
    <mergeCell ref="C33:C34"/>
    <mergeCell ref="D33:D34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0"/>
  <sheetViews>
    <sheetView view="pageBreakPreview" topLeftCell="A87" zoomScale="110" zoomScaleNormal="100" zoomScaleSheetLayoutView="110" workbookViewId="0">
      <selection activeCell="G90" sqref="G90"/>
    </sheetView>
  </sheetViews>
  <sheetFormatPr defaultRowHeight="15" x14ac:dyDescent="0.25"/>
  <cols>
    <col min="1" max="1" width="61.5703125" customWidth="1"/>
    <col min="2" max="2" width="27.7109375" customWidth="1"/>
    <col min="5" max="5" width="10.28515625" bestFit="1" customWidth="1"/>
  </cols>
  <sheetData>
    <row r="1" spans="1:14" ht="18.75" x14ac:dyDescent="0.3">
      <c r="A1" s="400" t="s">
        <v>637</v>
      </c>
      <c r="B1" s="400"/>
      <c r="C1" s="100"/>
      <c r="D1" s="100"/>
      <c r="E1" s="100"/>
      <c r="F1" s="100"/>
    </row>
    <row r="3" spans="1:14" ht="39" customHeight="1" x14ac:dyDescent="0.25">
      <c r="A3" s="378" t="s">
        <v>328</v>
      </c>
      <c r="B3" s="378"/>
    </row>
    <row r="5" spans="1:14" ht="31.5" customHeight="1" x14ac:dyDescent="0.25">
      <c r="A5" s="378" t="s">
        <v>371</v>
      </c>
      <c r="B5" s="378"/>
      <c r="C5" s="44"/>
      <c r="D5" s="44"/>
      <c r="E5" s="44"/>
      <c r="F5" s="44"/>
      <c r="G5" s="44"/>
      <c r="H5" s="44"/>
      <c r="I5" s="44"/>
      <c r="J5" s="45"/>
      <c r="K5" s="45"/>
      <c r="L5" s="45"/>
      <c r="M5" s="45"/>
      <c r="N5" s="45"/>
    </row>
    <row r="6" spans="1:14" ht="15.75" thickBot="1" x14ac:dyDescent="0.3"/>
    <row r="7" spans="1:14" ht="30" customHeight="1" thickBot="1" x14ac:dyDescent="0.3">
      <c r="A7" s="306" t="s">
        <v>44</v>
      </c>
      <c r="B7" s="292" t="s">
        <v>136</v>
      </c>
    </row>
    <row r="8" spans="1:14" ht="19.5" customHeight="1" thickBot="1" x14ac:dyDescent="0.3">
      <c r="A8" s="305">
        <v>1</v>
      </c>
      <c r="B8" s="304">
        <v>2</v>
      </c>
    </row>
    <row r="9" spans="1:14" ht="24.95" customHeight="1" thickBot="1" x14ac:dyDescent="0.3">
      <c r="A9" s="14" t="s">
        <v>372</v>
      </c>
      <c r="B9" s="307">
        <f>SUM(B10:B14)</f>
        <v>8306876.080000001</v>
      </c>
    </row>
    <row r="10" spans="1:14" ht="24.95" customHeight="1" thickBot="1" x14ac:dyDescent="0.3">
      <c r="A10" s="293" t="s">
        <v>379</v>
      </c>
      <c r="B10" s="308">
        <v>2102533.73</v>
      </c>
    </row>
    <row r="11" spans="1:14" ht="24.95" customHeight="1" thickBot="1" x14ac:dyDescent="0.3">
      <c r="A11" s="66" t="s">
        <v>410</v>
      </c>
      <c r="B11" s="308">
        <v>4346319.18</v>
      </c>
    </row>
    <row r="12" spans="1:14" ht="24.95" customHeight="1" thickBot="1" x14ac:dyDescent="0.3">
      <c r="A12" s="66" t="s">
        <v>411</v>
      </c>
      <c r="B12" s="308">
        <v>975721.31</v>
      </c>
    </row>
    <row r="13" spans="1:14" ht="24.95" customHeight="1" thickBot="1" x14ac:dyDescent="0.3">
      <c r="A13" s="66" t="s">
        <v>412</v>
      </c>
      <c r="B13" s="308">
        <v>721641.13</v>
      </c>
    </row>
    <row r="14" spans="1:14" ht="24.95" customHeight="1" thickBot="1" x14ac:dyDescent="0.3">
      <c r="A14" s="66" t="s">
        <v>413</v>
      </c>
      <c r="B14" s="308">
        <v>160660.73000000001</v>
      </c>
    </row>
    <row r="15" spans="1:14" ht="24.95" customHeight="1" thickBot="1" x14ac:dyDescent="0.3">
      <c r="A15" s="140" t="s">
        <v>373</v>
      </c>
      <c r="B15" s="22">
        <f>-B16+B32</f>
        <v>-854728.95999999985</v>
      </c>
    </row>
    <row r="16" spans="1:14" ht="24.95" customHeight="1" thickBot="1" x14ac:dyDescent="0.3">
      <c r="A16" s="74" t="s">
        <v>414</v>
      </c>
      <c r="B16" s="21">
        <f>SUM(B17:B28)+B31</f>
        <v>1025075.1399999999</v>
      </c>
    </row>
    <row r="17" spans="1:5" ht="24.95" customHeight="1" thickBot="1" x14ac:dyDescent="0.3">
      <c r="A17" s="74" t="s">
        <v>329</v>
      </c>
      <c r="B17" s="21">
        <v>11858.04</v>
      </c>
      <c r="E17" s="231"/>
    </row>
    <row r="18" spans="1:5" ht="24.95" customHeight="1" thickBot="1" x14ac:dyDescent="0.3">
      <c r="A18" s="128" t="s">
        <v>330</v>
      </c>
      <c r="B18" s="134"/>
      <c r="E18" s="231"/>
    </row>
    <row r="19" spans="1:5" ht="24.95" customHeight="1" thickBot="1" x14ac:dyDescent="0.3">
      <c r="A19" s="128" t="s">
        <v>331</v>
      </c>
      <c r="B19" s="134">
        <v>3348.95</v>
      </c>
    </row>
    <row r="20" spans="1:5" ht="24.95" customHeight="1" thickBot="1" x14ac:dyDescent="0.3">
      <c r="A20" s="128" t="s">
        <v>332</v>
      </c>
      <c r="B20" s="134">
        <v>73705.3</v>
      </c>
    </row>
    <row r="21" spans="1:5" ht="24.95" customHeight="1" thickBot="1" x14ac:dyDescent="0.3">
      <c r="A21" s="128" t="s">
        <v>333</v>
      </c>
      <c r="B21" s="134">
        <v>73646.91</v>
      </c>
    </row>
    <row r="22" spans="1:5" ht="24.95" customHeight="1" thickBot="1" x14ac:dyDescent="0.3">
      <c r="A22" s="129" t="s">
        <v>334</v>
      </c>
      <c r="B22" s="134">
        <v>0</v>
      </c>
    </row>
    <row r="23" spans="1:5" ht="24.95" customHeight="1" thickBot="1" x14ac:dyDescent="0.3">
      <c r="A23" s="128" t="s">
        <v>335</v>
      </c>
      <c r="B23" s="134">
        <v>504200</v>
      </c>
    </row>
    <row r="24" spans="1:5" ht="24.95" customHeight="1" thickBot="1" x14ac:dyDescent="0.3">
      <c r="A24" s="129" t="s">
        <v>336</v>
      </c>
      <c r="B24" s="134">
        <v>79670.820000000007</v>
      </c>
    </row>
    <row r="25" spans="1:5" ht="24.95" customHeight="1" thickBot="1" x14ac:dyDescent="0.3">
      <c r="A25" s="128" t="s">
        <v>337</v>
      </c>
      <c r="B25" s="134">
        <v>2358.9499999999998</v>
      </c>
    </row>
    <row r="26" spans="1:5" ht="24.95" customHeight="1" thickBot="1" x14ac:dyDescent="0.3">
      <c r="A26" s="321" t="s">
        <v>654</v>
      </c>
      <c r="B26" s="134">
        <v>1299.96</v>
      </c>
    </row>
    <row r="27" spans="1:5" ht="24.95" customHeight="1" thickBot="1" x14ac:dyDescent="0.3">
      <c r="A27" s="141" t="s">
        <v>724</v>
      </c>
      <c r="B27" s="134">
        <v>174724.51</v>
      </c>
    </row>
    <row r="28" spans="1:5" ht="24.95" customHeight="1" thickBot="1" x14ac:dyDescent="0.3">
      <c r="A28" s="130" t="s">
        <v>338</v>
      </c>
      <c r="B28" s="135">
        <f>SUM(B29:B30)</f>
        <v>0</v>
      </c>
    </row>
    <row r="29" spans="1:5" ht="24.95" customHeight="1" thickBot="1" x14ac:dyDescent="0.3">
      <c r="A29" s="321"/>
      <c r="B29" s="249"/>
    </row>
    <row r="30" spans="1:5" ht="24.95" customHeight="1" thickBot="1" x14ac:dyDescent="0.3">
      <c r="A30" s="74"/>
      <c r="B30" s="21"/>
    </row>
    <row r="31" spans="1:5" ht="24.95" customHeight="1" thickBot="1" x14ac:dyDescent="0.3">
      <c r="A31" s="74" t="s">
        <v>339</v>
      </c>
      <c r="B31" s="21">
        <v>100261.7</v>
      </c>
    </row>
    <row r="32" spans="1:5" ht="24.95" customHeight="1" thickBot="1" x14ac:dyDescent="0.3">
      <c r="A32" s="130" t="s">
        <v>374</v>
      </c>
      <c r="B32" s="135">
        <f>SUM(B33:B35)</f>
        <v>170346.18000000002</v>
      </c>
    </row>
    <row r="33" spans="1:2" ht="24.95" customHeight="1" thickBot="1" x14ac:dyDescent="0.3">
      <c r="A33" s="155" t="s">
        <v>655</v>
      </c>
      <c r="B33" s="135">
        <v>169979.17</v>
      </c>
    </row>
    <row r="34" spans="1:2" ht="24.95" customHeight="1" thickBot="1" x14ac:dyDescent="0.3">
      <c r="A34" s="303" t="s">
        <v>340</v>
      </c>
      <c r="B34" s="135">
        <v>367.01</v>
      </c>
    </row>
    <row r="35" spans="1:2" ht="24.95" customHeight="1" thickBot="1" x14ac:dyDescent="0.3">
      <c r="A35" s="131" t="s">
        <v>341</v>
      </c>
      <c r="B35" s="135">
        <f>SUM(B36:B38)</f>
        <v>0</v>
      </c>
    </row>
    <row r="36" spans="1:2" ht="24.95" customHeight="1" thickBot="1" x14ac:dyDescent="0.3">
      <c r="A36" s="128"/>
      <c r="B36" s="134"/>
    </row>
    <row r="37" spans="1:2" ht="24.95" customHeight="1" thickBot="1" x14ac:dyDescent="0.3">
      <c r="A37" s="128"/>
      <c r="B37" s="134"/>
    </row>
    <row r="38" spans="1:2" ht="24.95" customHeight="1" thickBot="1" x14ac:dyDescent="0.3">
      <c r="A38" s="131"/>
      <c r="B38" s="135"/>
    </row>
    <row r="39" spans="1:2" ht="24.95" customHeight="1" thickBot="1" x14ac:dyDescent="0.3">
      <c r="A39" s="140" t="s">
        <v>415</v>
      </c>
      <c r="B39" s="22">
        <f>B9+B15</f>
        <v>7452147.120000001</v>
      </c>
    </row>
    <row r="40" spans="1:2" ht="24.95" customHeight="1" thickBot="1" x14ac:dyDescent="0.3">
      <c r="A40" s="140" t="s">
        <v>421</v>
      </c>
      <c r="B40" s="22">
        <f>SUM(B41:B46)</f>
        <v>8097123.9799999995</v>
      </c>
    </row>
    <row r="41" spans="1:2" ht="24.95" customHeight="1" thickBot="1" x14ac:dyDescent="0.3">
      <c r="A41" s="128" t="s">
        <v>342</v>
      </c>
      <c r="B41" s="134">
        <v>2102533.73</v>
      </c>
    </row>
    <row r="42" spans="1:2" ht="24.95" customHeight="1" thickBot="1" x14ac:dyDescent="0.3">
      <c r="A42" s="129" t="s">
        <v>343</v>
      </c>
      <c r="B42" s="134">
        <v>4036514.65</v>
      </c>
    </row>
    <row r="43" spans="1:2" ht="33" customHeight="1" thickBot="1" x14ac:dyDescent="0.3">
      <c r="A43" s="141" t="s">
        <v>611</v>
      </c>
      <c r="B43" s="135">
        <v>295519.42</v>
      </c>
    </row>
    <row r="44" spans="1:2" ht="24.95" customHeight="1" thickBot="1" x14ac:dyDescent="0.3">
      <c r="A44" s="137" t="s">
        <v>378</v>
      </c>
      <c r="B44" s="21">
        <v>1437991.43</v>
      </c>
    </row>
    <row r="45" spans="1:2" ht="24.95" customHeight="1" thickBot="1" x14ac:dyDescent="0.3">
      <c r="A45" s="129" t="s">
        <v>344</v>
      </c>
      <c r="B45" s="134">
        <v>192803.20000000001</v>
      </c>
    </row>
    <row r="46" spans="1:2" ht="24.95" customHeight="1" thickBot="1" x14ac:dyDescent="0.3">
      <c r="A46" s="131" t="s">
        <v>345</v>
      </c>
      <c r="B46" s="134">
        <v>31761.55</v>
      </c>
    </row>
    <row r="47" spans="1:2" ht="33.75" customHeight="1" thickBot="1" x14ac:dyDescent="0.3">
      <c r="A47" s="139" t="s">
        <v>416</v>
      </c>
      <c r="B47" s="142">
        <f>SUM(B48:B59)</f>
        <v>5979.08</v>
      </c>
    </row>
    <row r="48" spans="1:2" ht="24.95" customHeight="1" thickBot="1" x14ac:dyDescent="0.3">
      <c r="A48" s="128" t="s">
        <v>346</v>
      </c>
      <c r="B48" s="134">
        <v>82</v>
      </c>
    </row>
    <row r="49" spans="1:2" ht="24.95" customHeight="1" thickBot="1" x14ac:dyDescent="0.3">
      <c r="A49" s="128" t="s">
        <v>347</v>
      </c>
      <c r="B49" s="134">
        <v>1071.6600000000001</v>
      </c>
    </row>
    <row r="50" spans="1:2" ht="24.95" customHeight="1" thickBot="1" x14ac:dyDescent="0.3">
      <c r="A50" s="128" t="s">
        <v>348</v>
      </c>
      <c r="B50" s="134">
        <v>16.100000000000001</v>
      </c>
    </row>
    <row r="51" spans="1:2" ht="24.95" customHeight="1" thickBot="1" x14ac:dyDescent="0.3">
      <c r="A51" s="130" t="s">
        <v>380</v>
      </c>
      <c r="B51" s="135"/>
    </row>
    <row r="52" spans="1:2" ht="24.95" customHeight="1" thickBot="1" x14ac:dyDescent="0.3">
      <c r="A52" s="74" t="s">
        <v>381</v>
      </c>
      <c r="B52" s="21">
        <v>1788.83</v>
      </c>
    </row>
    <row r="53" spans="1:2" ht="24.95" customHeight="1" thickBot="1" x14ac:dyDescent="0.3">
      <c r="A53" s="74" t="s">
        <v>382</v>
      </c>
      <c r="B53" s="21"/>
    </row>
    <row r="54" spans="1:2" ht="24.95" customHeight="1" thickBot="1" x14ac:dyDescent="0.3">
      <c r="A54" s="74" t="s">
        <v>384</v>
      </c>
      <c r="B54" s="21"/>
    </row>
    <row r="55" spans="1:2" ht="24.95" customHeight="1" thickBot="1" x14ac:dyDescent="0.3">
      <c r="A55" s="74" t="s">
        <v>383</v>
      </c>
      <c r="B55" s="21"/>
    </row>
    <row r="56" spans="1:2" ht="24.95" customHeight="1" thickBot="1" x14ac:dyDescent="0.3">
      <c r="A56" s="74" t="s">
        <v>385</v>
      </c>
      <c r="B56" s="21"/>
    </row>
    <row r="57" spans="1:2" ht="24.95" customHeight="1" thickBot="1" x14ac:dyDescent="0.3">
      <c r="A57" s="128" t="s">
        <v>349</v>
      </c>
      <c r="B57" s="134"/>
    </row>
    <row r="58" spans="1:2" ht="34.5" customHeight="1" thickBot="1" x14ac:dyDescent="0.3">
      <c r="A58" s="131" t="s">
        <v>350</v>
      </c>
      <c r="B58" s="135"/>
    </row>
    <row r="59" spans="1:2" ht="24.95" customHeight="1" thickBot="1" x14ac:dyDescent="0.3">
      <c r="A59" s="74" t="s">
        <v>386</v>
      </c>
      <c r="B59" s="21">
        <f>SUM(B60:B63)</f>
        <v>3020.49</v>
      </c>
    </row>
    <row r="60" spans="1:2" ht="24.95" customHeight="1" thickBot="1" x14ac:dyDescent="0.3">
      <c r="A60" s="130" t="s">
        <v>625</v>
      </c>
      <c r="B60" s="135">
        <v>22.4</v>
      </c>
    </row>
    <row r="61" spans="1:2" ht="24.95" customHeight="1" thickBot="1" x14ac:dyDescent="0.3">
      <c r="A61" s="295" t="s">
        <v>626</v>
      </c>
      <c r="B61" s="294">
        <v>40</v>
      </c>
    </row>
    <row r="62" spans="1:2" ht="24.95" customHeight="1" thickBot="1" x14ac:dyDescent="0.3">
      <c r="A62" s="295" t="s">
        <v>714</v>
      </c>
      <c r="B62" s="294">
        <v>757.24</v>
      </c>
    </row>
    <row r="63" spans="1:2" ht="24.95" customHeight="1" thickBot="1" x14ac:dyDescent="0.3">
      <c r="A63" s="138" t="s">
        <v>715</v>
      </c>
      <c r="B63" s="136">
        <v>2200.85</v>
      </c>
    </row>
    <row r="64" spans="1:2" ht="33" customHeight="1" thickBot="1" x14ac:dyDescent="0.3">
      <c r="A64" s="132" t="s">
        <v>417</v>
      </c>
      <c r="B64" s="142">
        <f>SUM(B65:B77)+B81+B86</f>
        <v>3963008.6700000004</v>
      </c>
    </row>
    <row r="65" spans="1:2" ht="24.95" customHeight="1" thickBot="1" x14ac:dyDescent="0.3">
      <c r="A65" s="128" t="s">
        <v>351</v>
      </c>
      <c r="B65" s="134">
        <v>3146553.94</v>
      </c>
    </row>
    <row r="66" spans="1:2" ht="24.95" customHeight="1" thickBot="1" x14ac:dyDescent="0.3">
      <c r="A66" s="128" t="s">
        <v>352</v>
      </c>
      <c r="B66" s="134">
        <v>11858.04</v>
      </c>
    </row>
    <row r="67" spans="1:2" ht="24.95" customHeight="1" thickBot="1" x14ac:dyDescent="0.3">
      <c r="A67" s="128" t="s">
        <v>353</v>
      </c>
      <c r="B67" s="134"/>
    </row>
    <row r="68" spans="1:2" ht="24.95" customHeight="1" thickBot="1" x14ac:dyDescent="0.3">
      <c r="A68" s="128" t="s">
        <v>354</v>
      </c>
      <c r="B68" s="134">
        <v>20218.72</v>
      </c>
    </row>
    <row r="69" spans="1:2" ht="28.5" customHeight="1" thickBot="1" x14ac:dyDescent="0.3">
      <c r="A69" s="128" t="s">
        <v>355</v>
      </c>
      <c r="B69" s="134"/>
    </row>
    <row r="70" spans="1:2" ht="33" customHeight="1" thickBot="1" x14ac:dyDescent="0.3">
      <c r="A70" s="128" t="s">
        <v>375</v>
      </c>
      <c r="B70" s="134"/>
    </row>
    <row r="71" spans="1:2" ht="42" customHeight="1" thickBot="1" x14ac:dyDescent="0.3">
      <c r="A71" s="128" t="s">
        <v>376</v>
      </c>
      <c r="B71" s="134"/>
    </row>
    <row r="72" spans="1:2" ht="24.95" customHeight="1" thickBot="1" x14ac:dyDescent="0.3">
      <c r="A72" s="128" t="s">
        <v>356</v>
      </c>
      <c r="B72" s="134">
        <v>2633.14</v>
      </c>
    </row>
    <row r="73" spans="1:2" ht="24.95" customHeight="1" thickBot="1" x14ac:dyDescent="0.3">
      <c r="A73" s="128" t="s">
        <v>357</v>
      </c>
      <c r="B73" s="134">
        <v>120000</v>
      </c>
    </row>
    <row r="74" spans="1:2" ht="24.95" customHeight="1" thickBot="1" x14ac:dyDescent="0.3">
      <c r="A74" s="128" t="s">
        <v>358</v>
      </c>
      <c r="B74" s="134"/>
    </row>
    <row r="75" spans="1:2" ht="43.5" customHeight="1" thickBot="1" x14ac:dyDescent="0.3">
      <c r="A75" s="128" t="s">
        <v>377</v>
      </c>
      <c r="B75" s="134"/>
    </row>
    <row r="76" spans="1:2" ht="34.5" customHeight="1" thickBot="1" x14ac:dyDescent="0.3">
      <c r="A76" s="130" t="s">
        <v>387</v>
      </c>
      <c r="B76" s="135">
        <v>291298.37</v>
      </c>
    </row>
    <row r="77" spans="1:2" ht="52.5" customHeight="1" thickBot="1" x14ac:dyDescent="0.3">
      <c r="A77" s="128" t="s">
        <v>359</v>
      </c>
      <c r="B77" s="134">
        <f>SUM(B78:B80)</f>
        <v>0</v>
      </c>
    </row>
    <row r="78" spans="1:2" ht="24.95" customHeight="1" thickBot="1" x14ac:dyDescent="0.3">
      <c r="A78" s="128"/>
      <c r="B78" s="134">
        <v>0</v>
      </c>
    </row>
    <row r="79" spans="1:2" ht="24.95" customHeight="1" thickBot="1" x14ac:dyDescent="0.3">
      <c r="A79" s="128"/>
      <c r="B79" s="134"/>
    </row>
    <row r="80" spans="1:2" ht="24.95" customHeight="1" thickBot="1" x14ac:dyDescent="0.3">
      <c r="A80" s="128"/>
      <c r="B80" s="134"/>
    </row>
    <row r="81" spans="1:2" ht="33.75" customHeight="1" thickBot="1" x14ac:dyDescent="0.3">
      <c r="A81" s="131" t="s">
        <v>360</v>
      </c>
      <c r="B81" s="135">
        <f>SUM(B82:B85)</f>
        <v>3658.91</v>
      </c>
    </row>
    <row r="82" spans="1:2" ht="30" customHeight="1" thickBot="1" x14ac:dyDescent="0.3">
      <c r="A82" s="74" t="s">
        <v>361</v>
      </c>
      <c r="B82" s="21"/>
    </row>
    <row r="83" spans="1:2" ht="28.5" customHeight="1" thickBot="1" x14ac:dyDescent="0.3">
      <c r="A83" s="74" t="s">
        <v>362</v>
      </c>
      <c r="B83" s="21"/>
    </row>
    <row r="84" spans="1:2" ht="28.5" customHeight="1" thickBot="1" x14ac:dyDescent="0.3">
      <c r="A84" s="141" t="s">
        <v>656</v>
      </c>
      <c r="B84" s="135">
        <v>2358.9499999999998</v>
      </c>
    </row>
    <row r="85" spans="1:2" ht="24.95" customHeight="1" thickBot="1" x14ac:dyDescent="0.3">
      <c r="A85" s="262" t="s">
        <v>716</v>
      </c>
      <c r="B85" s="21">
        <v>1299.96</v>
      </c>
    </row>
    <row r="86" spans="1:2" ht="24.95" customHeight="1" thickBot="1" x14ac:dyDescent="0.3">
      <c r="A86" s="128" t="s">
        <v>363</v>
      </c>
      <c r="B86" s="134">
        <v>366787.55</v>
      </c>
    </row>
    <row r="87" spans="1:2" ht="32.25" customHeight="1" thickBot="1" x14ac:dyDescent="0.3">
      <c r="A87" s="133" t="s">
        <v>364</v>
      </c>
      <c r="B87" s="322">
        <f>SUM(B88:B93)</f>
        <v>65928.28</v>
      </c>
    </row>
    <row r="88" spans="1:2" ht="35.25" customHeight="1" thickBot="1" x14ac:dyDescent="0.3">
      <c r="A88" s="128" t="s">
        <v>365</v>
      </c>
      <c r="B88" s="134"/>
    </row>
    <row r="89" spans="1:2" ht="39" customHeight="1" thickBot="1" x14ac:dyDescent="0.3">
      <c r="A89" s="128" t="s">
        <v>366</v>
      </c>
      <c r="B89" s="134"/>
    </row>
    <row r="90" spans="1:2" ht="51" customHeight="1" thickBot="1" x14ac:dyDescent="0.3">
      <c r="A90" s="128" t="s">
        <v>367</v>
      </c>
      <c r="B90" s="134"/>
    </row>
    <row r="91" spans="1:2" ht="24.95" customHeight="1" thickBot="1" x14ac:dyDescent="0.3">
      <c r="A91" s="128" t="s">
        <v>717</v>
      </c>
      <c r="B91" s="134"/>
    </row>
    <row r="92" spans="1:2" ht="24.95" customHeight="1" thickBot="1" x14ac:dyDescent="0.3">
      <c r="A92" s="128" t="s">
        <v>718</v>
      </c>
      <c r="B92" s="134">
        <v>65928.28</v>
      </c>
    </row>
    <row r="93" spans="1:2" ht="24.95" customHeight="1" thickBot="1" x14ac:dyDescent="0.3">
      <c r="A93" s="128" t="s">
        <v>719</v>
      </c>
      <c r="B93" s="134"/>
    </row>
    <row r="94" spans="1:2" ht="24.95" customHeight="1" thickBot="1" x14ac:dyDescent="0.3">
      <c r="A94" s="132" t="s">
        <v>419</v>
      </c>
      <c r="B94" s="142">
        <f>B40-B47-B64+B87</f>
        <v>4194064.5099999988</v>
      </c>
    </row>
    <row r="95" spans="1:2" ht="24.95" customHeight="1" thickBot="1" x14ac:dyDescent="0.3">
      <c r="A95" s="132" t="s">
        <v>418</v>
      </c>
      <c r="B95" s="142">
        <f>B39-B94</f>
        <v>3258082.6100000022</v>
      </c>
    </row>
    <row r="96" spans="1:2" ht="61.5" customHeight="1" thickBot="1" x14ac:dyDescent="0.3">
      <c r="A96" s="132" t="s">
        <v>420</v>
      </c>
      <c r="B96" s="134">
        <f>B97+B98</f>
        <v>5979.08</v>
      </c>
    </row>
    <row r="97" spans="1:2" ht="40.5" customHeight="1" thickBot="1" x14ac:dyDescent="0.3">
      <c r="A97" s="132" t="s">
        <v>368</v>
      </c>
      <c r="B97" s="134">
        <f>B47</f>
        <v>5979.08</v>
      </c>
    </row>
    <row r="98" spans="1:2" ht="33" customHeight="1" thickBot="1" x14ac:dyDescent="0.3">
      <c r="A98" s="132" t="s">
        <v>369</v>
      </c>
      <c r="B98" s="134"/>
    </row>
    <row r="99" spans="1:2" ht="59.25" customHeight="1" thickBot="1" x14ac:dyDescent="0.3">
      <c r="A99" s="132" t="s">
        <v>370</v>
      </c>
      <c r="B99" s="134"/>
    </row>
    <row r="100" spans="1:2" ht="42.75" customHeight="1" thickBot="1" x14ac:dyDescent="0.3">
      <c r="A100" s="133" t="s">
        <v>713</v>
      </c>
      <c r="B100" s="135">
        <f>15%*(B96+B99)</f>
        <v>896.86199999999997</v>
      </c>
    </row>
  </sheetData>
  <mergeCells count="3">
    <mergeCell ref="A5:B5"/>
    <mergeCell ref="A3:B3"/>
    <mergeCell ref="A1:B1"/>
  </mergeCells>
  <pageMargins left="0.70866141732283472" right="0.70866141732283472" top="0.74803149606299213" bottom="0.74803149606299213" header="0.31496062992125984" footer="0.31496062992125984"/>
  <pageSetup paperSize="9" scale="97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view="pageBreakPreview" topLeftCell="A11" zoomScale="80" zoomScaleNormal="100" zoomScaleSheetLayoutView="80" workbookViewId="0">
      <selection activeCell="M33" sqref="M33"/>
    </sheetView>
  </sheetViews>
  <sheetFormatPr defaultRowHeight="15" x14ac:dyDescent="0.25"/>
  <cols>
    <col min="1" max="1" width="29.5703125" customWidth="1"/>
    <col min="2" max="2" width="18.7109375" customWidth="1"/>
    <col min="3" max="3" width="19.42578125" customWidth="1"/>
    <col min="4" max="4" width="19.28515625" customWidth="1"/>
  </cols>
  <sheetData>
    <row r="1" spans="1:11" ht="18.75" x14ac:dyDescent="0.3">
      <c r="A1" s="400" t="s">
        <v>637</v>
      </c>
      <c r="B1" s="400"/>
      <c r="C1" s="400"/>
      <c r="D1" s="400"/>
      <c r="E1" s="100"/>
      <c r="F1" s="100"/>
    </row>
    <row r="3" spans="1:11" ht="45.75" customHeight="1" x14ac:dyDescent="0.25">
      <c r="A3" s="378" t="s">
        <v>388</v>
      </c>
      <c r="B3" s="378"/>
      <c r="C3" s="378"/>
      <c r="D3" s="378"/>
    </row>
    <row r="5" spans="1:11" ht="15.75" x14ac:dyDescent="0.25">
      <c r="A5" s="44" t="s">
        <v>389</v>
      </c>
      <c r="B5" s="45"/>
      <c r="C5" s="45"/>
      <c r="D5" s="259" t="s">
        <v>639</v>
      </c>
      <c r="E5" s="45"/>
      <c r="F5" s="45"/>
    </row>
    <row r="6" spans="1:11" ht="15.75" thickBot="1" x14ac:dyDescent="0.3"/>
    <row r="7" spans="1:11" ht="42" customHeight="1" thickBot="1" x14ac:dyDescent="0.3">
      <c r="A7" s="364" t="s">
        <v>44</v>
      </c>
      <c r="B7" s="364" t="s">
        <v>390</v>
      </c>
      <c r="C7" s="433" t="s">
        <v>391</v>
      </c>
      <c r="D7" s="434"/>
    </row>
    <row r="8" spans="1:11" ht="33.75" customHeight="1" thickBot="1" x14ac:dyDescent="0.3">
      <c r="A8" s="366"/>
      <c r="B8" s="366"/>
      <c r="C8" s="63" t="s">
        <v>392</v>
      </c>
      <c r="D8" s="146" t="s">
        <v>393</v>
      </c>
    </row>
    <row r="9" spans="1:11" ht="15.75" thickBot="1" x14ac:dyDescent="0.3">
      <c r="A9" s="153">
        <v>1</v>
      </c>
      <c r="B9" s="153">
        <v>2</v>
      </c>
      <c r="C9" s="153">
        <v>3</v>
      </c>
      <c r="D9" s="146">
        <v>4</v>
      </c>
    </row>
    <row r="10" spans="1:11" ht="54" customHeight="1" thickBot="1" x14ac:dyDescent="0.3">
      <c r="A10" s="66" t="s">
        <v>394</v>
      </c>
      <c r="B10" s="11"/>
      <c r="C10" s="11"/>
      <c r="D10" s="154"/>
    </row>
    <row r="11" spans="1:11" ht="35.25" customHeight="1" thickBot="1" x14ac:dyDescent="0.3">
      <c r="A11" s="66" t="s">
        <v>395</v>
      </c>
      <c r="B11" s="11"/>
      <c r="C11" s="11"/>
      <c r="D11" s="154"/>
    </row>
    <row r="13" spans="1:11" ht="27.75" customHeight="1" x14ac:dyDescent="0.25">
      <c r="A13" s="378" t="s">
        <v>396</v>
      </c>
      <c r="B13" s="378"/>
      <c r="C13" s="378"/>
      <c r="D13" s="378"/>
      <c r="E13" s="45"/>
      <c r="F13" s="45"/>
      <c r="G13" s="45"/>
    </row>
    <row r="15" spans="1:11" ht="31.5" customHeight="1" x14ac:dyDescent="0.25">
      <c r="A15" s="435" t="s">
        <v>397</v>
      </c>
      <c r="B15" s="435"/>
      <c r="C15" s="435"/>
      <c r="D15" s="435"/>
      <c r="E15" s="69"/>
      <c r="F15" s="69"/>
      <c r="G15" s="69"/>
      <c r="H15" s="69"/>
      <c r="I15" s="69"/>
      <c r="J15" s="69"/>
      <c r="K15" s="69"/>
    </row>
    <row r="16" spans="1:11" ht="16.5" thickBot="1" x14ac:dyDescent="0.3">
      <c r="D16" s="259" t="s">
        <v>639</v>
      </c>
    </row>
    <row r="17" spans="1:4" ht="15.75" thickBot="1" x14ac:dyDescent="0.3">
      <c r="A17" s="164" t="s">
        <v>44</v>
      </c>
      <c r="B17" s="150" t="s">
        <v>318</v>
      </c>
      <c r="C17" s="81" t="s">
        <v>398</v>
      </c>
    </row>
    <row r="18" spans="1:4" ht="15.75" thickBot="1" x14ac:dyDescent="0.3">
      <c r="A18" s="153">
        <v>1</v>
      </c>
      <c r="B18" s="153">
        <v>2</v>
      </c>
      <c r="C18" s="146">
        <v>3</v>
      </c>
    </row>
    <row r="19" spans="1:4" ht="20.100000000000001" customHeight="1" thickBot="1" x14ac:dyDescent="0.3">
      <c r="A19" s="66" t="s">
        <v>399</v>
      </c>
      <c r="B19" s="10"/>
      <c r="C19" s="148"/>
    </row>
    <row r="20" spans="1:4" ht="20.100000000000001" customHeight="1" thickBot="1" x14ac:dyDescent="0.3">
      <c r="A20" s="10"/>
      <c r="B20" s="10"/>
      <c r="C20" s="148"/>
    </row>
    <row r="21" spans="1:4" ht="20.100000000000001" customHeight="1" thickBot="1" x14ac:dyDescent="0.3">
      <c r="A21" s="10"/>
      <c r="B21" s="10"/>
      <c r="C21" s="148"/>
    </row>
    <row r="22" spans="1:4" ht="20.100000000000001" customHeight="1" thickBot="1" x14ac:dyDescent="0.3">
      <c r="A22" s="66" t="s">
        <v>400</v>
      </c>
      <c r="B22" s="10"/>
      <c r="C22" s="148"/>
    </row>
    <row r="23" spans="1:4" ht="20.100000000000001" customHeight="1" thickBot="1" x14ac:dyDescent="0.3">
      <c r="A23" s="10"/>
      <c r="B23" s="10"/>
      <c r="C23" s="148"/>
    </row>
    <row r="24" spans="1:4" ht="20.100000000000001" customHeight="1" thickBot="1" x14ac:dyDescent="0.3">
      <c r="A24" s="10"/>
      <c r="B24" s="10"/>
      <c r="C24" s="148"/>
    </row>
    <row r="25" spans="1:4" ht="20.100000000000001" customHeight="1" thickBot="1" x14ac:dyDescent="0.3">
      <c r="A25" s="71" t="s">
        <v>22</v>
      </c>
      <c r="B25" s="10"/>
      <c r="C25" s="148"/>
    </row>
    <row r="27" spans="1:4" ht="57" customHeight="1" x14ac:dyDescent="0.25">
      <c r="A27" s="378" t="s">
        <v>401</v>
      </c>
      <c r="B27" s="378"/>
      <c r="C27" s="378"/>
    </row>
    <row r="29" spans="1:4" ht="33.75" customHeight="1" x14ac:dyDescent="0.25">
      <c r="A29" s="328" t="s">
        <v>402</v>
      </c>
      <c r="B29" s="328"/>
      <c r="C29" s="328"/>
      <c r="D29" s="328"/>
    </row>
    <row r="30" spans="1:4" ht="15.75" thickBot="1" x14ac:dyDescent="0.3"/>
    <row r="31" spans="1:4" x14ac:dyDescent="0.25">
      <c r="A31" s="364" t="s">
        <v>44</v>
      </c>
      <c r="B31" s="364" t="s">
        <v>403</v>
      </c>
      <c r="C31" s="364" t="s">
        <v>404</v>
      </c>
    </row>
    <row r="32" spans="1:4" ht="26.25" customHeight="1" thickBot="1" x14ac:dyDescent="0.3">
      <c r="A32" s="366"/>
      <c r="B32" s="366"/>
      <c r="C32" s="366"/>
    </row>
    <row r="33" spans="1:3" ht="15.75" thickBot="1" x14ac:dyDescent="0.3">
      <c r="A33" s="153">
        <v>1</v>
      </c>
      <c r="B33" s="153">
        <v>2</v>
      </c>
      <c r="C33" s="146">
        <v>3</v>
      </c>
    </row>
    <row r="34" spans="1:3" ht="33" customHeight="1" thickBot="1" x14ac:dyDescent="0.3">
      <c r="A34" s="66" t="s">
        <v>405</v>
      </c>
      <c r="B34" s="11">
        <v>0</v>
      </c>
      <c r="C34" s="287">
        <v>0</v>
      </c>
    </row>
    <row r="35" spans="1:3" ht="35.25" customHeight="1" thickBot="1" x14ac:dyDescent="0.3">
      <c r="A35" s="66" t="s">
        <v>406</v>
      </c>
      <c r="B35" s="84">
        <v>8853.32</v>
      </c>
      <c r="C35" s="85">
        <v>0</v>
      </c>
    </row>
    <row r="36" spans="1:3" ht="25.5" customHeight="1" thickBot="1" x14ac:dyDescent="0.3">
      <c r="A36" s="66" t="s">
        <v>407</v>
      </c>
      <c r="B36" s="84"/>
      <c r="C36" s="85"/>
    </row>
    <row r="37" spans="1:3" ht="35.25" customHeight="1" thickBot="1" x14ac:dyDescent="0.3">
      <c r="A37" s="66" t="s">
        <v>408</v>
      </c>
      <c r="B37" s="84"/>
      <c r="C37" s="85"/>
    </row>
    <row r="38" spans="1:3" ht="24.95" customHeight="1" thickBot="1" x14ac:dyDescent="0.3">
      <c r="A38" s="66" t="s">
        <v>407</v>
      </c>
      <c r="B38" s="84"/>
      <c r="C38" s="85"/>
    </row>
    <row r="39" spans="1:3" ht="34.5" customHeight="1" thickBot="1" x14ac:dyDescent="0.3">
      <c r="A39" s="66" t="s">
        <v>409</v>
      </c>
      <c r="B39" s="84"/>
      <c r="C39" s="85"/>
    </row>
  </sheetData>
  <mergeCells count="12">
    <mergeCell ref="A13:D13"/>
    <mergeCell ref="A15:D15"/>
    <mergeCell ref="A27:C27"/>
    <mergeCell ref="A29:D29"/>
    <mergeCell ref="B31:B32"/>
    <mergeCell ref="A31:A32"/>
    <mergeCell ref="C31:C32"/>
    <mergeCell ref="A1:D1"/>
    <mergeCell ref="A3:D3"/>
    <mergeCell ref="B7:B8"/>
    <mergeCell ref="C7:D7"/>
    <mergeCell ref="A7:A8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view="pageBreakPreview" topLeftCell="A25" zoomScale="90" zoomScaleNormal="100" zoomScaleSheetLayoutView="90" workbookViewId="0">
      <selection activeCell="L40" sqref="L40"/>
    </sheetView>
  </sheetViews>
  <sheetFormatPr defaultRowHeight="15" x14ac:dyDescent="0.25"/>
  <cols>
    <col min="1" max="1" width="33" customWidth="1"/>
    <col min="2" max="2" width="18.28515625" customWidth="1"/>
    <col min="3" max="3" width="17.85546875" customWidth="1"/>
    <col min="4" max="4" width="18.42578125" customWidth="1"/>
  </cols>
  <sheetData>
    <row r="1" spans="1:12" ht="18.75" x14ac:dyDescent="0.3">
      <c r="A1" s="400" t="s">
        <v>637</v>
      </c>
      <c r="B1" s="400"/>
      <c r="C1" s="400"/>
      <c r="D1" s="400"/>
    </row>
    <row r="3" spans="1:12" ht="35.25" customHeight="1" x14ac:dyDescent="0.25">
      <c r="A3" s="378" t="s">
        <v>422</v>
      </c>
      <c r="B3" s="378"/>
      <c r="C3" s="378"/>
      <c r="D3" s="45"/>
      <c r="E3" s="45"/>
      <c r="F3" s="45"/>
      <c r="G3" s="45"/>
      <c r="H3" s="45"/>
      <c r="I3" s="45"/>
      <c r="J3" s="45"/>
      <c r="K3" s="45"/>
      <c r="L3" s="45"/>
    </row>
    <row r="4" spans="1:12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2" ht="39.75" customHeight="1" x14ac:dyDescent="0.25">
      <c r="A5" s="378" t="s">
        <v>423</v>
      </c>
      <c r="B5" s="378"/>
      <c r="C5" s="378"/>
      <c r="D5" s="232" t="s">
        <v>639</v>
      </c>
      <c r="E5" s="72"/>
      <c r="F5" s="72"/>
      <c r="G5" s="72"/>
      <c r="H5" s="72"/>
      <c r="I5" s="72"/>
      <c r="J5" s="72"/>
      <c r="K5" s="72"/>
      <c r="L5" s="72"/>
    </row>
    <row r="6" spans="1:12" ht="15.75" thickBot="1" x14ac:dyDescent="0.3"/>
    <row r="7" spans="1:12" x14ac:dyDescent="0.25">
      <c r="A7" s="364" t="s">
        <v>44</v>
      </c>
      <c r="B7" s="151" t="s">
        <v>289</v>
      </c>
      <c r="C7" s="144" t="s">
        <v>290</v>
      </c>
    </row>
    <row r="8" spans="1:12" ht="15.75" thickBot="1" x14ac:dyDescent="0.3">
      <c r="A8" s="366"/>
      <c r="B8" s="153" t="s">
        <v>274</v>
      </c>
      <c r="C8" s="146" t="s">
        <v>274</v>
      </c>
    </row>
    <row r="9" spans="1:12" ht="15.75" thickBot="1" x14ac:dyDescent="0.3">
      <c r="A9" s="153">
        <v>1</v>
      </c>
      <c r="B9" s="153">
        <v>2</v>
      </c>
      <c r="C9" s="146">
        <v>3</v>
      </c>
    </row>
    <row r="10" spans="1:12" ht="24.95" customHeight="1" thickBot="1" x14ac:dyDescent="0.3">
      <c r="A10" s="66" t="s">
        <v>424</v>
      </c>
      <c r="B10" s="10"/>
      <c r="C10" s="148"/>
    </row>
    <row r="11" spans="1:12" ht="24.95" customHeight="1" thickBot="1" x14ac:dyDescent="0.3">
      <c r="A11" s="83" t="s">
        <v>425</v>
      </c>
      <c r="B11" s="10"/>
      <c r="C11" s="148"/>
    </row>
    <row r="12" spans="1:12" ht="24.95" customHeight="1" thickBot="1" x14ac:dyDescent="0.3">
      <c r="A12" s="105"/>
      <c r="B12" s="10"/>
      <c r="C12" s="148"/>
    </row>
    <row r="13" spans="1:12" ht="24.95" customHeight="1" thickBot="1" x14ac:dyDescent="0.3">
      <c r="A13" s="105"/>
      <c r="B13" s="10"/>
      <c r="C13" s="148"/>
    </row>
    <row r="14" spans="1:12" ht="24.95" customHeight="1" thickBot="1" x14ac:dyDescent="0.3">
      <c r="A14" s="83" t="s">
        <v>426</v>
      </c>
      <c r="B14" s="10"/>
      <c r="C14" s="148"/>
    </row>
    <row r="15" spans="1:12" ht="24.95" customHeight="1" thickBot="1" x14ac:dyDescent="0.3">
      <c r="A15" s="10"/>
      <c r="B15" s="10"/>
      <c r="C15" s="148"/>
    </row>
    <row r="16" spans="1:12" ht="24.95" customHeight="1" thickBot="1" x14ac:dyDescent="0.3">
      <c r="A16" s="10"/>
      <c r="B16" s="10"/>
      <c r="C16" s="148"/>
    </row>
    <row r="17" spans="1:4" ht="24.95" customHeight="1" thickBot="1" x14ac:dyDescent="0.3">
      <c r="A17" s="66" t="s">
        <v>427</v>
      </c>
      <c r="B17" s="10"/>
      <c r="C17" s="148"/>
    </row>
    <row r="18" spans="1:4" ht="24.95" customHeight="1" thickBot="1" x14ac:dyDescent="0.3">
      <c r="A18" s="83" t="s">
        <v>425</v>
      </c>
      <c r="B18" s="10"/>
      <c r="C18" s="148"/>
    </row>
    <row r="19" spans="1:4" ht="24.95" customHeight="1" thickBot="1" x14ac:dyDescent="0.3">
      <c r="A19" s="105"/>
      <c r="B19" s="10"/>
      <c r="C19" s="148"/>
    </row>
    <row r="20" spans="1:4" ht="24.95" customHeight="1" thickBot="1" x14ac:dyDescent="0.3">
      <c r="A20" s="105"/>
      <c r="B20" s="10"/>
      <c r="C20" s="148"/>
    </row>
    <row r="21" spans="1:4" ht="24.95" customHeight="1" thickBot="1" x14ac:dyDescent="0.3">
      <c r="A21" s="83" t="s">
        <v>426</v>
      </c>
      <c r="B21" s="10"/>
      <c r="C21" s="148"/>
    </row>
    <row r="22" spans="1:4" ht="24.95" customHeight="1" thickBot="1" x14ac:dyDescent="0.3">
      <c r="A22" s="10"/>
      <c r="B22" s="10"/>
      <c r="C22" s="148"/>
    </row>
    <row r="23" spans="1:4" ht="24.95" customHeight="1" thickBot="1" x14ac:dyDescent="0.3">
      <c r="A23" s="10"/>
      <c r="B23" s="10"/>
      <c r="C23" s="148"/>
    </row>
    <row r="24" spans="1:4" ht="225.75" customHeight="1" x14ac:dyDescent="0.25"/>
    <row r="25" spans="1:4" ht="39" customHeight="1" x14ac:dyDescent="0.25">
      <c r="A25" s="438" t="s">
        <v>428</v>
      </c>
      <c r="B25" s="438"/>
      <c r="C25" s="438"/>
      <c r="D25" s="438"/>
    </row>
    <row r="27" spans="1:4" ht="33" customHeight="1" x14ac:dyDescent="0.25">
      <c r="A27" s="435" t="s">
        <v>429</v>
      </c>
      <c r="B27" s="435"/>
      <c r="C27" s="435"/>
      <c r="D27" s="435"/>
    </row>
    <row r="29" spans="1:4" ht="25.5" customHeight="1" x14ac:dyDescent="0.25">
      <c r="A29" s="378" t="s">
        <v>430</v>
      </c>
      <c r="B29" s="378"/>
      <c r="C29" s="378"/>
      <c r="D29" s="378"/>
    </row>
    <row r="30" spans="1:4" ht="15.75" thickBot="1" x14ac:dyDescent="0.3"/>
    <row r="31" spans="1:4" x14ac:dyDescent="0.25">
      <c r="A31" s="364" t="s">
        <v>431</v>
      </c>
      <c r="B31" s="436" t="s">
        <v>432</v>
      </c>
      <c r="C31" s="151" t="s">
        <v>433</v>
      </c>
      <c r="D31" s="364" t="s">
        <v>435</v>
      </c>
    </row>
    <row r="32" spans="1:4" ht="15.75" thickBot="1" x14ac:dyDescent="0.3">
      <c r="A32" s="366"/>
      <c r="B32" s="437"/>
      <c r="C32" s="153" t="s">
        <v>434</v>
      </c>
      <c r="D32" s="366"/>
    </row>
    <row r="33" spans="1:4" ht="15.75" thickBot="1" x14ac:dyDescent="0.3">
      <c r="A33" s="153">
        <v>1</v>
      </c>
      <c r="B33" s="153">
        <v>2</v>
      </c>
      <c r="C33" s="153">
        <v>3</v>
      </c>
      <c r="D33" s="146">
        <v>4</v>
      </c>
    </row>
    <row r="34" spans="1:4" ht="20.100000000000001" customHeight="1" thickBot="1" x14ac:dyDescent="0.3">
      <c r="A34" s="66" t="s">
        <v>436</v>
      </c>
      <c r="B34" s="10"/>
      <c r="C34" s="10"/>
      <c r="D34" s="148"/>
    </row>
    <row r="35" spans="1:4" ht="20.100000000000001" customHeight="1" thickBot="1" x14ac:dyDescent="0.3">
      <c r="A35" s="79" t="s">
        <v>437</v>
      </c>
      <c r="B35" s="165" t="s">
        <v>438</v>
      </c>
      <c r="C35" s="10"/>
      <c r="D35" s="148"/>
    </row>
    <row r="36" spans="1:4" ht="20.100000000000001" customHeight="1" thickBot="1" x14ac:dyDescent="0.3">
      <c r="A36" s="79" t="s">
        <v>439</v>
      </c>
      <c r="B36" s="165" t="s">
        <v>440</v>
      </c>
      <c r="C36" s="10"/>
      <c r="D36" s="148"/>
    </row>
    <row r="37" spans="1:4" ht="20.100000000000001" customHeight="1" thickBot="1" x14ac:dyDescent="0.3">
      <c r="A37" s="79" t="s">
        <v>441</v>
      </c>
      <c r="B37" s="165" t="s">
        <v>442</v>
      </c>
      <c r="C37" s="10"/>
      <c r="D37" s="148"/>
    </row>
    <row r="38" spans="1:4" ht="20.100000000000001" customHeight="1" thickBot="1" x14ac:dyDescent="0.3">
      <c r="A38" s="66" t="s">
        <v>443</v>
      </c>
      <c r="B38" s="166" t="s">
        <v>450</v>
      </c>
      <c r="C38" s="10"/>
      <c r="D38" s="148"/>
    </row>
    <row r="39" spans="1:4" ht="20.100000000000001" customHeight="1" thickBot="1" x14ac:dyDescent="0.3">
      <c r="A39" s="66"/>
      <c r="B39" s="166"/>
      <c r="C39" s="10"/>
      <c r="D39" s="148"/>
    </row>
    <row r="40" spans="1:4" ht="27" customHeight="1" thickBot="1" x14ac:dyDescent="0.3">
      <c r="A40" s="66" t="s">
        <v>444</v>
      </c>
      <c r="B40" s="166"/>
      <c r="C40" s="10"/>
      <c r="D40" s="148"/>
    </row>
    <row r="41" spans="1:4" ht="20.100000000000001" customHeight="1" thickBot="1" x14ac:dyDescent="0.3">
      <c r="A41" s="79" t="s">
        <v>437</v>
      </c>
      <c r="B41" s="165" t="s">
        <v>438</v>
      </c>
      <c r="C41" s="10" t="s">
        <v>712</v>
      </c>
      <c r="D41" s="195">
        <v>4.1708999999999996</v>
      </c>
    </row>
    <row r="42" spans="1:4" ht="20.100000000000001" customHeight="1" thickBot="1" x14ac:dyDescent="0.3">
      <c r="A42" s="79" t="s">
        <v>439</v>
      </c>
      <c r="B42" s="165" t="s">
        <v>440</v>
      </c>
      <c r="C42" s="10" t="s">
        <v>712</v>
      </c>
      <c r="D42" s="195">
        <v>3.4813000000000001</v>
      </c>
    </row>
    <row r="43" spans="1:4" ht="20.100000000000001" customHeight="1" thickBot="1" x14ac:dyDescent="0.3">
      <c r="A43" s="66" t="s">
        <v>445</v>
      </c>
      <c r="B43" s="166" t="s">
        <v>451</v>
      </c>
      <c r="C43" s="10"/>
      <c r="D43" s="195"/>
    </row>
    <row r="44" spans="1:4" ht="20.100000000000001" customHeight="1" thickBot="1" x14ac:dyDescent="0.3">
      <c r="A44" s="79" t="s">
        <v>446</v>
      </c>
      <c r="B44" s="166" t="s">
        <v>452</v>
      </c>
      <c r="C44" s="10"/>
      <c r="D44" s="195"/>
    </row>
    <row r="45" spans="1:4" ht="20.100000000000001" customHeight="1" thickBot="1" x14ac:dyDescent="0.3">
      <c r="A45" s="10"/>
      <c r="B45" s="166"/>
      <c r="C45" s="10"/>
      <c r="D45" s="195"/>
    </row>
    <row r="46" spans="1:4" ht="20.100000000000001" customHeight="1" thickBot="1" x14ac:dyDescent="0.3">
      <c r="A46" s="66" t="s">
        <v>447</v>
      </c>
      <c r="B46" s="166"/>
      <c r="C46" s="10"/>
      <c r="D46" s="195"/>
    </row>
    <row r="47" spans="1:4" ht="20.100000000000001" customHeight="1" thickBot="1" x14ac:dyDescent="0.3">
      <c r="A47" s="79" t="s">
        <v>437</v>
      </c>
      <c r="B47" s="165" t="s">
        <v>438</v>
      </c>
      <c r="C47" s="10" t="s">
        <v>712</v>
      </c>
      <c r="D47" s="195">
        <v>4.1708999999999996</v>
      </c>
    </row>
    <row r="48" spans="1:4" ht="20.100000000000001" customHeight="1" thickBot="1" x14ac:dyDescent="0.3">
      <c r="A48" s="66" t="s">
        <v>448</v>
      </c>
      <c r="B48" s="166" t="s">
        <v>453</v>
      </c>
      <c r="C48" s="10" t="s">
        <v>712</v>
      </c>
      <c r="D48" s="195">
        <v>3.4813000000000001</v>
      </c>
    </row>
    <row r="49" spans="1:4" ht="20.100000000000001" customHeight="1" thickBot="1" x14ac:dyDescent="0.3">
      <c r="A49" s="66" t="s">
        <v>449</v>
      </c>
      <c r="B49" s="166" t="s">
        <v>451</v>
      </c>
      <c r="C49" s="10" t="s">
        <v>712</v>
      </c>
      <c r="D49" s="195">
        <v>4.7000999999999999</v>
      </c>
    </row>
    <row r="50" spans="1:4" ht="20.100000000000001" customHeight="1" thickBot="1" x14ac:dyDescent="0.3">
      <c r="A50" s="66" t="s">
        <v>443</v>
      </c>
      <c r="B50" s="166" t="s">
        <v>450</v>
      </c>
      <c r="C50" s="10" t="s">
        <v>712</v>
      </c>
      <c r="D50" s="195">
        <v>3.5672000000000001</v>
      </c>
    </row>
    <row r="51" spans="1:4" ht="20.100000000000001" customHeight="1" thickBot="1" x14ac:dyDescent="0.3">
      <c r="A51" s="66"/>
      <c r="B51" s="166"/>
      <c r="C51" s="10"/>
      <c r="D51" s="148"/>
    </row>
  </sheetData>
  <mergeCells count="10">
    <mergeCell ref="A29:D29"/>
    <mergeCell ref="B31:B32"/>
    <mergeCell ref="A31:A32"/>
    <mergeCell ref="D31:D32"/>
    <mergeCell ref="A1:D1"/>
    <mergeCell ref="A3:C3"/>
    <mergeCell ref="A5:C5"/>
    <mergeCell ref="A7:A8"/>
    <mergeCell ref="A25:D25"/>
    <mergeCell ref="A27:D27"/>
  </mergeCells>
  <pageMargins left="0.70866141732283472" right="0.70866141732283472" top="0.74803149606299213" bottom="0.74803149606299213" header="0.31496062992125984" footer="0.31496062992125984"/>
  <pageSetup paperSize="9" scale="9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view="pageBreakPreview" zoomScale="90" zoomScaleNormal="100" zoomScaleSheetLayoutView="90" workbookViewId="0">
      <selection activeCell="I39" sqref="I38:I39"/>
    </sheetView>
  </sheetViews>
  <sheetFormatPr defaultRowHeight="15" x14ac:dyDescent="0.25"/>
  <cols>
    <col min="1" max="1" width="16.140625" customWidth="1"/>
    <col min="2" max="2" width="12.28515625" customWidth="1"/>
    <col min="3" max="3" width="13.140625" customWidth="1"/>
    <col min="4" max="4" width="11.5703125" customWidth="1"/>
    <col min="5" max="5" width="15.140625" customWidth="1"/>
    <col min="6" max="6" width="14.85546875" customWidth="1"/>
    <col min="7" max="7" width="14.140625" customWidth="1"/>
    <col min="8" max="8" width="12.85546875" customWidth="1"/>
    <col min="9" max="9" width="16" customWidth="1"/>
    <col min="10" max="10" width="16.5703125" customWidth="1"/>
    <col min="11" max="11" width="15.140625" customWidth="1"/>
  </cols>
  <sheetData>
    <row r="1" spans="1:11" ht="18.75" x14ac:dyDescent="0.25">
      <c r="A1" s="327" t="s">
        <v>637</v>
      </c>
      <c r="B1" s="327"/>
      <c r="C1" s="327"/>
      <c r="D1" s="327"/>
      <c r="E1" s="327"/>
      <c r="F1" s="327"/>
    </row>
    <row r="2" spans="1:11" ht="17.25" customHeight="1" x14ac:dyDescent="0.25">
      <c r="A2" s="3"/>
      <c r="B2" s="3"/>
      <c r="C2" s="3"/>
      <c r="D2" s="3"/>
      <c r="E2" s="3"/>
      <c r="F2" s="3"/>
    </row>
    <row r="3" spans="1:11" ht="15.75" x14ac:dyDescent="0.25">
      <c r="A3" s="44" t="s">
        <v>37</v>
      </c>
      <c r="B3" s="44" t="s">
        <v>38</v>
      </c>
      <c r="C3" s="45"/>
      <c r="D3" s="45"/>
      <c r="E3" s="45"/>
      <c r="F3" s="45"/>
      <c r="G3" s="45"/>
    </row>
    <row r="4" spans="1:11" ht="15.75" thickBot="1" x14ac:dyDescent="0.3">
      <c r="A4" s="2"/>
    </row>
    <row r="5" spans="1:11" ht="58.5" customHeight="1" thickBot="1" x14ac:dyDescent="0.3">
      <c r="A5" s="324" t="s">
        <v>39</v>
      </c>
      <c r="B5" s="4" t="s">
        <v>3</v>
      </c>
      <c r="C5" s="329" t="s">
        <v>5</v>
      </c>
      <c r="D5" s="330"/>
      <c r="E5" s="331"/>
      <c r="F5" s="324" t="s">
        <v>6</v>
      </c>
      <c r="G5" s="329" t="s">
        <v>7</v>
      </c>
      <c r="H5" s="330"/>
      <c r="I5" s="331"/>
      <c r="J5" s="6" t="s">
        <v>36</v>
      </c>
      <c r="K5" s="6" t="s">
        <v>8</v>
      </c>
    </row>
    <row r="6" spans="1:11" ht="57" customHeight="1" thickBot="1" x14ac:dyDescent="0.3">
      <c r="A6" s="326"/>
      <c r="B6" s="8" t="s">
        <v>4</v>
      </c>
      <c r="C6" s="6" t="s">
        <v>10</v>
      </c>
      <c r="D6" s="8" t="s">
        <v>11</v>
      </c>
      <c r="E6" s="6" t="s">
        <v>12</v>
      </c>
      <c r="F6" s="325"/>
      <c r="G6" s="8" t="s">
        <v>13</v>
      </c>
      <c r="H6" s="8" t="s">
        <v>14</v>
      </c>
      <c r="I6" s="8" t="s">
        <v>12</v>
      </c>
      <c r="J6" s="7" t="s">
        <v>35</v>
      </c>
      <c r="K6" s="9" t="s">
        <v>9</v>
      </c>
    </row>
    <row r="7" spans="1:11" ht="15.75" thickBot="1" x14ac:dyDescent="0.3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38">
        <v>11</v>
      </c>
    </row>
    <row r="8" spans="1:11" ht="24.75" customHeight="1" thickBot="1" x14ac:dyDescent="0.3">
      <c r="A8" s="10" t="s">
        <v>40</v>
      </c>
      <c r="B8" s="15">
        <v>35228.980000000003</v>
      </c>
      <c r="C8" s="12"/>
      <c r="D8" s="12"/>
      <c r="E8" s="12"/>
      <c r="F8" s="11">
        <f>C8+D8+E8</f>
        <v>0</v>
      </c>
      <c r="G8" s="11"/>
      <c r="H8" s="11"/>
      <c r="I8" s="11"/>
      <c r="J8" s="11">
        <f>G8+H8+I8</f>
        <v>0</v>
      </c>
      <c r="K8" s="29">
        <f>B8+F8-J8</f>
        <v>35228.980000000003</v>
      </c>
    </row>
    <row r="9" spans="1:11" ht="35.25" customHeight="1" thickBot="1" x14ac:dyDescent="0.3">
      <c r="A9" s="10" t="s">
        <v>41</v>
      </c>
      <c r="B9" s="15"/>
      <c r="C9" s="12"/>
      <c r="D9" s="12"/>
      <c r="E9" s="12"/>
      <c r="F9" s="11">
        <f t="shared" ref="F9:F11" si="0">C9+D9+E9</f>
        <v>0</v>
      </c>
      <c r="G9" s="11"/>
      <c r="H9" s="11"/>
      <c r="I9" s="11"/>
      <c r="J9" s="11">
        <f t="shared" ref="J9:J11" si="1">G9+H9+I9</f>
        <v>0</v>
      </c>
      <c r="K9" s="29">
        <f t="shared" ref="K9:K11" si="2">B9+F9-J9</f>
        <v>0</v>
      </c>
    </row>
    <row r="10" spans="1:11" ht="23.25" customHeight="1" thickBot="1" x14ac:dyDescent="0.3">
      <c r="A10" s="10"/>
      <c r="B10" s="15"/>
      <c r="C10" s="12"/>
      <c r="D10" s="12"/>
      <c r="E10" s="12"/>
      <c r="F10" s="11">
        <f t="shared" si="0"/>
        <v>0</v>
      </c>
      <c r="G10" s="11"/>
      <c r="H10" s="11"/>
      <c r="I10" s="11"/>
      <c r="J10" s="11">
        <f t="shared" si="1"/>
        <v>0</v>
      </c>
      <c r="K10" s="29">
        <f t="shared" si="2"/>
        <v>0</v>
      </c>
    </row>
    <row r="11" spans="1:11" ht="24" customHeight="1" thickBot="1" x14ac:dyDescent="0.3">
      <c r="A11" s="10"/>
      <c r="B11" s="15"/>
      <c r="C11" s="12"/>
      <c r="D11" s="12"/>
      <c r="E11" s="12"/>
      <c r="F11" s="11">
        <f t="shared" si="0"/>
        <v>0</v>
      </c>
      <c r="G11" s="11"/>
      <c r="H11" s="11"/>
      <c r="I11" s="11"/>
      <c r="J11" s="11">
        <f t="shared" si="1"/>
        <v>0</v>
      </c>
      <c r="K11" s="29">
        <f t="shared" si="2"/>
        <v>0</v>
      </c>
    </row>
    <row r="12" spans="1:11" ht="29.25" customHeight="1" thickBot="1" x14ac:dyDescent="0.3">
      <c r="A12" s="14" t="s">
        <v>22</v>
      </c>
      <c r="B12" s="15">
        <f t="shared" ref="B12:K12" si="3">SUM(B8:B11)</f>
        <v>35228.980000000003</v>
      </c>
      <c r="C12" s="15">
        <f t="shared" si="3"/>
        <v>0</v>
      </c>
      <c r="D12" s="15">
        <f t="shared" si="3"/>
        <v>0</v>
      </c>
      <c r="E12" s="15">
        <f t="shared" si="3"/>
        <v>0</v>
      </c>
      <c r="F12" s="15">
        <f t="shared" si="3"/>
        <v>0</v>
      </c>
      <c r="G12" s="15">
        <f t="shared" si="3"/>
        <v>0</v>
      </c>
      <c r="H12" s="15">
        <f t="shared" si="3"/>
        <v>0</v>
      </c>
      <c r="I12" s="15">
        <f t="shared" si="3"/>
        <v>0</v>
      </c>
      <c r="J12" s="15">
        <f t="shared" si="3"/>
        <v>0</v>
      </c>
      <c r="K12" s="16">
        <f t="shared" si="3"/>
        <v>35228.980000000003</v>
      </c>
    </row>
    <row r="14" spans="1:11" ht="3" customHeight="1" thickBot="1" x14ac:dyDescent="0.3"/>
    <row r="15" spans="1:11" ht="4.5" hidden="1" customHeight="1" thickBot="1" x14ac:dyDescent="0.3"/>
    <row r="16" spans="1:11" ht="15.75" hidden="1" thickBot="1" x14ac:dyDescent="0.3"/>
    <row r="17" spans="1:11" ht="15.75" hidden="1" thickBot="1" x14ac:dyDescent="0.3"/>
    <row r="18" spans="1:11" ht="15.75" hidden="1" thickBot="1" x14ac:dyDescent="0.3"/>
    <row r="19" spans="1:11" ht="64.5" customHeight="1" thickBot="1" x14ac:dyDescent="0.3">
      <c r="A19" s="324" t="s">
        <v>39</v>
      </c>
      <c r="B19" s="333" t="s">
        <v>33</v>
      </c>
      <c r="C19" s="37" t="s">
        <v>26</v>
      </c>
      <c r="D19" s="37"/>
      <c r="E19" s="32"/>
      <c r="F19" s="335" t="s">
        <v>29</v>
      </c>
      <c r="G19" s="337" t="s">
        <v>30</v>
      </c>
      <c r="H19" s="337" t="s">
        <v>31</v>
      </c>
      <c r="I19" s="332" t="s">
        <v>42</v>
      </c>
      <c r="J19" s="332"/>
      <c r="K19" s="31"/>
    </row>
    <row r="20" spans="1:11" ht="51.75" customHeight="1" thickBot="1" x14ac:dyDescent="0.3">
      <c r="A20" s="326"/>
      <c r="B20" s="339"/>
      <c r="C20" s="33" t="s">
        <v>10</v>
      </c>
      <c r="D20" s="34" t="s">
        <v>28</v>
      </c>
      <c r="E20" s="33" t="s">
        <v>12</v>
      </c>
      <c r="F20" s="336"/>
      <c r="G20" s="338"/>
      <c r="H20" s="338"/>
      <c r="I20" s="41" t="s">
        <v>32</v>
      </c>
      <c r="J20" s="41" t="s">
        <v>34</v>
      </c>
      <c r="K20" s="31"/>
    </row>
    <row r="21" spans="1:11" ht="15.75" thickBot="1" x14ac:dyDescent="0.3">
      <c r="A21" s="40"/>
      <c r="B21" s="39">
        <v>12</v>
      </c>
      <c r="C21" s="39">
        <v>13</v>
      </c>
      <c r="D21" s="39">
        <v>14</v>
      </c>
      <c r="E21" s="39">
        <v>15</v>
      </c>
      <c r="F21" s="39">
        <v>16</v>
      </c>
      <c r="G21" s="39">
        <v>17</v>
      </c>
      <c r="H21" s="39">
        <v>18</v>
      </c>
      <c r="I21" s="39">
        <v>19</v>
      </c>
      <c r="J21" s="39">
        <v>20</v>
      </c>
      <c r="K21" s="31"/>
    </row>
    <row r="22" spans="1:11" ht="27.75" customHeight="1" thickBot="1" x14ac:dyDescent="0.3">
      <c r="A22" s="35" t="s">
        <v>40</v>
      </c>
      <c r="B22" s="42">
        <v>32870.03</v>
      </c>
      <c r="C22" s="42"/>
      <c r="D22" s="42">
        <v>2358.9499999999998</v>
      </c>
      <c r="E22" s="42"/>
      <c r="F22" s="42">
        <f>C22+D22+E22</f>
        <v>2358.9499999999998</v>
      </c>
      <c r="G22" s="42"/>
      <c r="H22" s="42">
        <f>B22+F22-G22</f>
        <v>35228.979999999996</v>
      </c>
      <c r="I22" s="43">
        <f>B8-B22</f>
        <v>2358.9500000000044</v>
      </c>
      <c r="J22" s="43">
        <f>K8-H22</f>
        <v>0</v>
      </c>
      <c r="K22" s="31"/>
    </row>
    <row r="23" spans="1:11" ht="32.25" customHeight="1" thickBot="1" x14ac:dyDescent="0.3">
      <c r="A23" s="35" t="s">
        <v>43</v>
      </c>
      <c r="B23" s="42"/>
      <c r="C23" s="42"/>
      <c r="D23" s="42"/>
      <c r="E23" s="42"/>
      <c r="F23" s="42">
        <f t="shared" ref="F23:F25" si="4">C23+D23+E23</f>
        <v>0</v>
      </c>
      <c r="G23" s="42"/>
      <c r="H23" s="42">
        <f t="shared" ref="H23:H25" si="5">B23+F23-G23</f>
        <v>0</v>
      </c>
      <c r="I23" s="43">
        <f t="shared" ref="I23:I25" si="6">B9-B23</f>
        <v>0</v>
      </c>
      <c r="J23" s="43">
        <f t="shared" ref="J23:J25" si="7">K9-H23</f>
        <v>0</v>
      </c>
      <c r="K23" s="31"/>
    </row>
    <row r="24" spans="1:11" ht="26.25" customHeight="1" thickBot="1" x14ac:dyDescent="0.3">
      <c r="A24" s="35"/>
      <c r="B24" s="42"/>
      <c r="C24" s="42"/>
      <c r="D24" s="42"/>
      <c r="E24" s="42"/>
      <c r="F24" s="42">
        <f t="shared" si="4"/>
        <v>0</v>
      </c>
      <c r="G24" s="42"/>
      <c r="H24" s="42">
        <f t="shared" si="5"/>
        <v>0</v>
      </c>
      <c r="I24" s="43">
        <f t="shared" si="6"/>
        <v>0</v>
      </c>
      <c r="J24" s="43">
        <f t="shared" si="7"/>
        <v>0</v>
      </c>
      <c r="K24" s="31"/>
    </row>
    <row r="25" spans="1:11" ht="23.25" customHeight="1" thickBot="1" x14ac:dyDescent="0.3">
      <c r="A25" s="35"/>
      <c r="B25" s="42"/>
      <c r="C25" s="42"/>
      <c r="D25" s="42"/>
      <c r="E25" s="42"/>
      <c r="F25" s="42">
        <f t="shared" si="4"/>
        <v>0</v>
      </c>
      <c r="G25" s="42"/>
      <c r="H25" s="42">
        <f t="shared" si="5"/>
        <v>0</v>
      </c>
      <c r="I25" s="43">
        <f t="shared" si="6"/>
        <v>0</v>
      </c>
      <c r="J25" s="43">
        <f t="shared" si="7"/>
        <v>0</v>
      </c>
      <c r="K25" s="31"/>
    </row>
    <row r="26" spans="1:11" ht="23.25" customHeight="1" thickBot="1" x14ac:dyDescent="0.3">
      <c r="A26" s="36" t="s">
        <v>22</v>
      </c>
      <c r="B26" s="43">
        <f>SUM(B22:B25)</f>
        <v>32870.03</v>
      </c>
      <c r="C26" s="43">
        <f t="shared" ref="C26:J26" si="8">SUM(C22:C25)</f>
        <v>0</v>
      </c>
      <c r="D26" s="43">
        <f t="shared" si="8"/>
        <v>2358.9499999999998</v>
      </c>
      <c r="E26" s="43">
        <f t="shared" si="8"/>
        <v>0</v>
      </c>
      <c r="F26" s="43">
        <f t="shared" si="8"/>
        <v>2358.9499999999998</v>
      </c>
      <c r="G26" s="43">
        <f t="shared" si="8"/>
        <v>0</v>
      </c>
      <c r="H26" s="43">
        <f t="shared" si="8"/>
        <v>35228.979999999996</v>
      </c>
      <c r="I26" s="43">
        <f t="shared" si="8"/>
        <v>2358.9500000000044</v>
      </c>
      <c r="J26" s="43">
        <f t="shared" si="8"/>
        <v>0</v>
      </c>
      <c r="K26" s="31"/>
    </row>
  </sheetData>
  <mergeCells count="11">
    <mergeCell ref="I19:J19"/>
    <mergeCell ref="A1:F1"/>
    <mergeCell ref="A5:A6"/>
    <mergeCell ref="C5:E5"/>
    <mergeCell ref="F5:F6"/>
    <mergeCell ref="G5:I5"/>
    <mergeCell ref="A19:A20"/>
    <mergeCell ref="B19:B20"/>
    <mergeCell ref="F19:F20"/>
    <mergeCell ref="G19:G20"/>
    <mergeCell ref="H19:H20"/>
  </mergeCells>
  <pageMargins left="0.70866141732283472" right="0.70866141732283472" top="0.74803149606299213" bottom="0.55118110236220474" header="0.31496062992125984" footer="0.31496062992125984"/>
  <pageSetup paperSize="9" scale="82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view="pageBreakPreview" topLeftCell="A24" zoomScale="120" zoomScaleNormal="100" zoomScaleSheetLayoutView="120" workbookViewId="0">
      <selection activeCell="E27" sqref="E27"/>
    </sheetView>
  </sheetViews>
  <sheetFormatPr defaultRowHeight="15" x14ac:dyDescent="0.25"/>
  <cols>
    <col min="1" max="1" width="41.140625" customWidth="1"/>
    <col min="2" max="2" width="36.5703125" customWidth="1"/>
  </cols>
  <sheetData>
    <row r="1" spans="1:9" ht="18.75" x14ac:dyDescent="0.3">
      <c r="A1" s="400" t="s">
        <v>637</v>
      </c>
      <c r="B1" s="400"/>
      <c r="C1" s="400"/>
      <c r="D1" s="400"/>
      <c r="E1" s="400"/>
      <c r="F1" s="400"/>
      <c r="G1" s="400"/>
      <c r="H1" s="400"/>
    </row>
    <row r="3" spans="1:9" ht="18.75" x14ac:dyDescent="0.25">
      <c r="A3" s="123" t="s">
        <v>454</v>
      </c>
      <c r="B3" s="69"/>
      <c r="C3" s="69"/>
      <c r="D3" s="69"/>
      <c r="E3" s="69"/>
      <c r="F3" s="69"/>
      <c r="G3" s="69"/>
      <c r="H3" s="69"/>
      <c r="I3" s="69"/>
    </row>
    <row r="5" spans="1:9" ht="66.75" customHeight="1" x14ac:dyDescent="0.25">
      <c r="A5" s="378" t="s">
        <v>455</v>
      </c>
      <c r="B5" s="378"/>
      <c r="C5" s="378"/>
      <c r="D5" s="378"/>
      <c r="E5" s="378"/>
      <c r="F5" s="378"/>
      <c r="G5" s="378"/>
      <c r="H5" s="378"/>
    </row>
    <row r="6" spans="1:9" ht="27.75" customHeight="1" x14ac:dyDescent="0.25">
      <c r="A6" s="440" t="s">
        <v>456</v>
      </c>
      <c r="B6" s="440"/>
      <c r="C6" s="440"/>
      <c r="D6" s="440"/>
      <c r="E6" s="440"/>
      <c r="F6" s="440"/>
      <c r="G6" s="440"/>
      <c r="H6" s="440"/>
    </row>
    <row r="8" spans="1:9" ht="30.75" customHeight="1" x14ac:dyDescent="0.25">
      <c r="A8" s="438" t="s">
        <v>457</v>
      </c>
      <c r="B8" s="438"/>
      <c r="C8" s="438"/>
      <c r="D8" s="438"/>
      <c r="E8" s="438"/>
      <c r="F8" s="438"/>
      <c r="G8" s="438"/>
      <c r="H8" s="438"/>
    </row>
    <row r="9" spans="1:9" ht="57.75" customHeight="1" x14ac:dyDescent="0.25">
      <c r="A9" s="378" t="s">
        <v>458</v>
      </c>
      <c r="B9" s="378"/>
      <c r="C9" s="378"/>
      <c r="D9" s="378"/>
      <c r="E9" s="378"/>
      <c r="F9" s="378"/>
      <c r="G9" s="378"/>
      <c r="H9" s="378"/>
    </row>
    <row r="10" spans="1:9" x14ac:dyDescent="0.25">
      <c r="A10" s="200" t="s">
        <v>675</v>
      </c>
    </row>
    <row r="12" spans="1:9" ht="121.5" customHeight="1" x14ac:dyDescent="0.25">
      <c r="A12" s="378" t="s">
        <v>459</v>
      </c>
      <c r="B12" s="378"/>
      <c r="C12" s="378"/>
      <c r="D12" s="378"/>
      <c r="E12" s="378"/>
      <c r="F12" s="378"/>
      <c r="G12" s="378"/>
      <c r="H12" s="378"/>
    </row>
    <row r="14" spans="1:9" x14ac:dyDescent="0.25">
      <c r="A14" s="200" t="s">
        <v>676</v>
      </c>
    </row>
    <row r="15" spans="1:9" x14ac:dyDescent="0.25">
      <c r="A15" s="200"/>
    </row>
    <row r="16" spans="1:9" ht="21" customHeight="1" x14ac:dyDescent="0.25">
      <c r="A16" s="378" t="s">
        <v>460</v>
      </c>
      <c r="B16" s="378"/>
      <c r="C16" s="378"/>
      <c r="D16" s="378"/>
      <c r="E16" s="378"/>
      <c r="F16" s="378"/>
      <c r="G16" s="378"/>
      <c r="H16" s="378"/>
    </row>
    <row r="17" spans="1:8" ht="10.5" customHeight="1" x14ac:dyDescent="0.25"/>
    <row r="18" spans="1:8" ht="15.75" x14ac:dyDescent="0.25">
      <c r="A18" s="52" t="s">
        <v>461</v>
      </c>
      <c r="B18" s="52"/>
      <c r="C18" s="52"/>
      <c r="D18" s="52"/>
      <c r="E18" s="52"/>
      <c r="F18" s="52"/>
      <c r="G18" s="52"/>
      <c r="H18" s="52"/>
    </row>
    <row r="19" spans="1:8" ht="15.75" thickBot="1" x14ac:dyDescent="0.3"/>
    <row r="20" spans="1:8" ht="33.75" customHeight="1" thickBot="1" x14ac:dyDescent="0.3">
      <c r="A20" s="150" t="s">
        <v>44</v>
      </c>
      <c r="B20" s="81" t="s">
        <v>462</v>
      </c>
    </row>
    <row r="21" spans="1:8" ht="15.75" thickBot="1" x14ac:dyDescent="0.3">
      <c r="A21" s="153">
        <v>1</v>
      </c>
      <c r="B21" s="146">
        <v>2</v>
      </c>
    </row>
    <row r="22" spans="1:8" ht="35.1" customHeight="1" thickBot="1" x14ac:dyDescent="0.3">
      <c r="A22" s="10" t="s">
        <v>463</v>
      </c>
      <c r="B22" s="195">
        <v>3.67</v>
      </c>
    </row>
    <row r="23" spans="1:8" ht="35.1" customHeight="1" thickBot="1" x14ac:dyDescent="0.3">
      <c r="A23" s="10" t="s">
        <v>464</v>
      </c>
      <c r="B23" s="195">
        <v>11.55</v>
      </c>
      <c r="C23" s="196"/>
    </row>
    <row r="24" spans="1:8" ht="35.1" customHeight="1" thickBot="1" x14ac:dyDescent="0.3">
      <c r="A24" s="10" t="s">
        <v>465</v>
      </c>
      <c r="B24" s="148"/>
    </row>
    <row r="25" spans="1:8" ht="35.1" customHeight="1" thickBot="1" x14ac:dyDescent="0.3">
      <c r="A25" s="10" t="s">
        <v>466</v>
      </c>
      <c r="B25" s="148"/>
    </row>
    <row r="26" spans="1:8" ht="35.1" customHeight="1" thickBot="1" x14ac:dyDescent="0.3">
      <c r="A26" s="66" t="s">
        <v>467</v>
      </c>
      <c r="B26" s="148"/>
    </row>
    <row r="27" spans="1:8" ht="35.1" customHeight="1" thickBot="1" x14ac:dyDescent="0.3">
      <c r="A27" s="66" t="s">
        <v>468</v>
      </c>
      <c r="B27" s="148"/>
    </row>
    <row r="28" spans="1:8" ht="35.1" customHeight="1" thickBot="1" x14ac:dyDescent="0.3">
      <c r="A28" s="66" t="s">
        <v>469</v>
      </c>
      <c r="B28" s="148"/>
    </row>
    <row r="29" spans="1:8" ht="35.1" customHeight="1" thickBot="1" x14ac:dyDescent="0.3">
      <c r="A29" s="66" t="s">
        <v>470</v>
      </c>
      <c r="B29" s="148"/>
    </row>
    <row r="30" spans="1:8" ht="35.1" customHeight="1" thickBot="1" x14ac:dyDescent="0.3">
      <c r="A30" s="71" t="s">
        <v>22</v>
      </c>
      <c r="B30" s="194">
        <f>SUM(B22:B29)</f>
        <v>15.22</v>
      </c>
    </row>
    <row r="32" spans="1:8" ht="61.5" customHeight="1" x14ac:dyDescent="0.25">
      <c r="A32" s="439" t="s">
        <v>471</v>
      </c>
      <c r="B32" s="439"/>
      <c r="C32" s="439"/>
      <c r="D32" s="439"/>
      <c r="E32" s="439"/>
      <c r="F32" s="439"/>
      <c r="G32" s="439"/>
      <c r="H32" s="439"/>
    </row>
    <row r="34" spans="1:8" ht="18.75" customHeight="1" x14ac:dyDescent="0.25">
      <c r="A34" s="378" t="s">
        <v>472</v>
      </c>
      <c r="B34" s="378"/>
      <c r="C34" s="378"/>
      <c r="D34" s="378"/>
      <c r="E34" s="378"/>
      <c r="F34" s="378"/>
      <c r="G34" s="378"/>
      <c r="H34" s="378"/>
    </row>
    <row r="35" spans="1:8" ht="15.75" thickBot="1" x14ac:dyDescent="0.3">
      <c r="D35" s="200" t="s">
        <v>640</v>
      </c>
      <c r="E35" s="200"/>
    </row>
    <row r="36" spans="1:8" ht="20.25" customHeight="1" thickBot="1" x14ac:dyDescent="0.3">
      <c r="A36" s="167" t="s">
        <v>44</v>
      </c>
      <c r="B36" s="168" t="s">
        <v>473</v>
      </c>
    </row>
    <row r="37" spans="1:8" ht="15.75" thickBot="1" x14ac:dyDescent="0.3">
      <c r="A37" s="169">
        <v>1</v>
      </c>
      <c r="B37" s="170">
        <v>2</v>
      </c>
    </row>
    <row r="38" spans="1:8" ht="20.100000000000001" customHeight="1" thickBot="1" x14ac:dyDescent="0.3">
      <c r="A38" s="171" t="s">
        <v>474</v>
      </c>
      <c r="B38" s="172"/>
    </row>
    <row r="39" spans="1:8" ht="20.100000000000001" customHeight="1" thickBot="1" x14ac:dyDescent="0.3">
      <c r="A39" s="171" t="s">
        <v>475</v>
      </c>
      <c r="B39" s="172"/>
    </row>
    <row r="40" spans="1:8" ht="20.100000000000001" customHeight="1" thickBot="1" x14ac:dyDescent="0.3">
      <c r="A40" s="171" t="s">
        <v>476</v>
      </c>
      <c r="B40" s="172"/>
    </row>
  </sheetData>
  <mergeCells count="9">
    <mergeCell ref="A16:H16"/>
    <mergeCell ref="A1:H1"/>
    <mergeCell ref="A32:H32"/>
    <mergeCell ref="A34:H34"/>
    <mergeCell ref="A5:H5"/>
    <mergeCell ref="A6:H6"/>
    <mergeCell ref="A8:H8"/>
    <mergeCell ref="A9:H9"/>
    <mergeCell ref="A12:H12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2"/>
  <sheetViews>
    <sheetView view="pageBreakPreview" topLeftCell="A26" zoomScale="80" zoomScaleNormal="110" zoomScaleSheetLayoutView="80" workbookViewId="0">
      <selection activeCell="M44" sqref="M44"/>
    </sheetView>
  </sheetViews>
  <sheetFormatPr defaultRowHeight="15" x14ac:dyDescent="0.25"/>
  <cols>
    <col min="1" max="1" width="33.140625" customWidth="1"/>
    <col min="2" max="2" width="20.5703125" customWidth="1"/>
    <col min="3" max="3" width="20.42578125" customWidth="1"/>
    <col min="4" max="5" width="18" customWidth="1"/>
    <col min="6" max="6" width="14.28515625" customWidth="1"/>
    <col min="7" max="7" width="12.5703125" customWidth="1"/>
  </cols>
  <sheetData>
    <row r="1" spans="1:15" ht="18.75" x14ac:dyDescent="0.3">
      <c r="A1" s="400" t="s">
        <v>637</v>
      </c>
      <c r="B1" s="400"/>
      <c r="C1" s="400"/>
      <c r="D1" s="400"/>
      <c r="E1" s="400"/>
      <c r="F1" s="400"/>
      <c r="G1" s="400"/>
      <c r="H1" s="100"/>
    </row>
    <row r="3" spans="1:15" ht="51.75" customHeight="1" x14ac:dyDescent="0.25">
      <c r="A3" s="378" t="s">
        <v>477</v>
      </c>
      <c r="B3" s="378"/>
      <c r="C3" s="378"/>
      <c r="D3" s="378"/>
      <c r="E3" s="378"/>
      <c r="F3" s="378"/>
      <c r="G3" s="378"/>
      <c r="H3" s="173"/>
      <c r="I3" s="173"/>
      <c r="J3" s="173"/>
      <c r="K3" s="173"/>
      <c r="L3" s="173"/>
      <c r="M3" s="173"/>
      <c r="N3" s="173"/>
      <c r="O3" s="173"/>
    </row>
    <row r="4" spans="1:15" ht="15.75" thickBot="1" x14ac:dyDescent="0.3">
      <c r="E4" s="200" t="s">
        <v>674</v>
      </c>
    </row>
    <row r="5" spans="1:15" ht="35.1" customHeight="1" thickBot="1" x14ac:dyDescent="0.3">
      <c r="A5" s="364" t="s">
        <v>44</v>
      </c>
      <c r="B5" s="393" t="s">
        <v>478</v>
      </c>
      <c r="C5" s="394"/>
    </row>
    <row r="6" spans="1:15" ht="24.75" customHeight="1" x14ac:dyDescent="0.25">
      <c r="A6" s="365"/>
      <c r="B6" s="152" t="s">
        <v>479</v>
      </c>
      <c r="C6" s="145" t="s">
        <v>481</v>
      </c>
    </row>
    <row r="7" spans="1:15" ht="30" customHeight="1" thickBot="1" x14ac:dyDescent="0.3">
      <c r="A7" s="366"/>
      <c r="B7" s="153" t="s">
        <v>480</v>
      </c>
      <c r="C7" s="146" t="s">
        <v>482</v>
      </c>
    </row>
    <row r="8" spans="1:15" ht="20.25" customHeight="1" thickBot="1" x14ac:dyDescent="0.3">
      <c r="A8" s="153">
        <v>1</v>
      </c>
      <c r="B8" s="153">
        <v>2</v>
      </c>
      <c r="C8" s="146">
        <v>3</v>
      </c>
    </row>
    <row r="9" spans="1:15" ht="35.1" customHeight="1" thickBot="1" x14ac:dyDescent="0.3">
      <c r="A9" s="66" t="s">
        <v>483</v>
      </c>
      <c r="B9" s="10"/>
      <c r="C9" s="148"/>
    </row>
    <row r="10" spans="1:15" ht="35.1" customHeight="1" thickBot="1" x14ac:dyDescent="0.3">
      <c r="A10" s="66" t="s">
        <v>484</v>
      </c>
      <c r="B10" s="10"/>
      <c r="C10" s="148"/>
    </row>
    <row r="11" spans="1:15" ht="35.1" customHeight="1" thickBot="1" x14ac:dyDescent="0.3">
      <c r="A11" s="66" t="s">
        <v>485</v>
      </c>
      <c r="B11" s="10"/>
      <c r="C11" s="148"/>
    </row>
    <row r="13" spans="1:15" ht="67.5" customHeight="1" x14ac:dyDescent="0.25">
      <c r="A13" s="378" t="s">
        <v>486</v>
      </c>
      <c r="B13" s="378"/>
      <c r="C13" s="378"/>
      <c r="D13" s="378"/>
      <c r="E13" s="378"/>
      <c r="F13" s="378"/>
      <c r="G13" s="378"/>
    </row>
    <row r="15" spans="1:15" ht="23.25" customHeight="1" x14ac:dyDescent="0.25">
      <c r="A15" s="378" t="s">
        <v>487</v>
      </c>
      <c r="B15" s="378"/>
      <c r="C15" s="378"/>
      <c r="D15" s="378"/>
      <c r="E15" s="378"/>
      <c r="F15" s="378"/>
      <c r="G15" s="378"/>
    </row>
    <row r="16" spans="1:15" ht="14.25" customHeight="1" x14ac:dyDescent="0.25">
      <c r="F16" s="200" t="s">
        <v>674</v>
      </c>
    </row>
    <row r="17" spans="1:7" ht="14.25" customHeight="1" thickBot="1" x14ac:dyDescent="0.3">
      <c r="F17" s="200"/>
    </row>
    <row r="18" spans="1:7" ht="15" customHeight="1" x14ac:dyDescent="0.25">
      <c r="A18" s="364" t="s">
        <v>44</v>
      </c>
      <c r="B18" s="364" t="s">
        <v>488</v>
      </c>
      <c r="C18" s="364" t="s">
        <v>489</v>
      </c>
      <c r="D18" s="364" t="s">
        <v>490</v>
      </c>
      <c r="E18" s="364" t="s">
        <v>73</v>
      </c>
      <c r="F18" s="441" t="s">
        <v>491</v>
      </c>
      <c r="G18" s="442"/>
    </row>
    <row r="19" spans="1:7" ht="8.25" customHeight="1" thickBot="1" x14ac:dyDescent="0.3">
      <c r="A19" s="365"/>
      <c r="B19" s="365"/>
      <c r="C19" s="365"/>
      <c r="D19" s="365"/>
      <c r="E19" s="365"/>
      <c r="F19" s="443"/>
      <c r="G19" s="444"/>
    </row>
    <row r="20" spans="1:7" x14ac:dyDescent="0.25">
      <c r="A20" s="365"/>
      <c r="B20" s="365"/>
      <c r="C20" s="365"/>
      <c r="D20" s="365"/>
      <c r="E20" s="365"/>
      <c r="F20" s="416" t="s">
        <v>492</v>
      </c>
      <c r="G20" s="145" t="s">
        <v>493</v>
      </c>
    </row>
    <row r="21" spans="1:7" ht="13.5" customHeight="1" thickBot="1" x14ac:dyDescent="0.3">
      <c r="A21" s="366"/>
      <c r="B21" s="366"/>
      <c r="C21" s="366"/>
      <c r="D21" s="366"/>
      <c r="E21" s="366"/>
      <c r="F21" s="417"/>
      <c r="G21" s="146" t="s">
        <v>494</v>
      </c>
    </row>
    <row r="22" spans="1:7" ht="15.75" thickBot="1" x14ac:dyDescent="0.3">
      <c r="A22" s="153">
        <v>1</v>
      </c>
      <c r="B22" s="153">
        <v>2</v>
      </c>
      <c r="C22" s="153">
        <v>3</v>
      </c>
      <c r="D22" s="153">
        <v>4</v>
      </c>
      <c r="E22" s="153">
        <v>5</v>
      </c>
      <c r="F22" s="153">
        <v>6</v>
      </c>
      <c r="G22" s="146">
        <v>7</v>
      </c>
    </row>
    <row r="23" spans="1:7" ht="15.75" thickBot="1" x14ac:dyDescent="0.3">
      <c r="A23" s="66" t="s">
        <v>495</v>
      </c>
      <c r="B23" s="10"/>
      <c r="C23" s="10"/>
      <c r="D23" s="10"/>
      <c r="E23" s="10"/>
      <c r="F23" s="10"/>
      <c r="G23" s="148"/>
    </row>
    <row r="24" spans="1:7" ht="15.75" thickBot="1" x14ac:dyDescent="0.3">
      <c r="A24" s="79" t="s">
        <v>496</v>
      </c>
      <c r="B24" s="10"/>
      <c r="C24" s="10"/>
      <c r="D24" s="10"/>
      <c r="E24" s="10"/>
      <c r="F24" s="10"/>
      <c r="G24" s="148"/>
    </row>
    <row r="25" spans="1:7" ht="15.75" thickBot="1" x14ac:dyDescent="0.3">
      <c r="A25" s="79" t="s">
        <v>497</v>
      </c>
      <c r="B25" s="10"/>
      <c r="C25" s="10"/>
      <c r="D25" s="10"/>
      <c r="E25" s="10"/>
      <c r="F25" s="10"/>
      <c r="G25" s="148"/>
    </row>
    <row r="26" spans="1:7" ht="45.75" customHeight="1" thickBot="1" x14ac:dyDescent="0.3">
      <c r="A26" s="79" t="s">
        <v>498</v>
      </c>
      <c r="B26" s="10"/>
      <c r="C26" s="10"/>
      <c r="D26" s="10"/>
      <c r="E26" s="10"/>
      <c r="F26" s="10"/>
      <c r="G26" s="148"/>
    </row>
    <row r="27" spans="1:7" ht="15.75" thickBot="1" x14ac:dyDescent="0.3">
      <c r="A27" s="66" t="s">
        <v>499</v>
      </c>
      <c r="B27" s="10"/>
      <c r="C27" s="10"/>
      <c r="D27" s="10"/>
      <c r="E27" s="10"/>
      <c r="F27" s="10"/>
      <c r="G27" s="148"/>
    </row>
    <row r="28" spans="1:7" ht="15.75" thickBot="1" x14ac:dyDescent="0.3">
      <c r="A28" s="79" t="s">
        <v>496</v>
      </c>
      <c r="B28" s="10"/>
      <c r="C28" s="10"/>
      <c r="D28" s="10"/>
      <c r="E28" s="10"/>
      <c r="F28" s="10"/>
      <c r="G28" s="148"/>
    </row>
    <row r="29" spans="1:7" ht="15.75" thickBot="1" x14ac:dyDescent="0.3">
      <c r="A29" s="79" t="s">
        <v>497</v>
      </c>
      <c r="B29" s="10"/>
      <c r="C29" s="10"/>
      <c r="D29" s="10"/>
      <c r="E29" s="10"/>
      <c r="F29" s="10"/>
      <c r="G29" s="148"/>
    </row>
    <row r="30" spans="1:7" ht="50.25" customHeight="1" thickBot="1" x14ac:dyDescent="0.3">
      <c r="A30" s="175" t="s">
        <v>498</v>
      </c>
      <c r="B30" s="10"/>
      <c r="C30" s="10"/>
      <c r="D30" s="10"/>
      <c r="E30" s="10"/>
      <c r="F30" s="10"/>
      <c r="G30" s="148"/>
    </row>
    <row r="31" spans="1:7" ht="15.75" thickBot="1" x14ac:dyDescent="0.3">
      <c r="A31" s="66" t="s">
        <v>500</v>
      </c>
      <c r="B31" s="10"/>
      <c r="C31" s="10"/>
      <c r="D31" s="10"/>
      <c r="E31" s="10"/>
      <c r="F31" s="10"/>
      <c r="G31" s="148"/>
    </row>
    <row r="32" spans="1:7" ht="15.75" thickBot="1" x14ac:dyDescent="0.3">
      <c r="A32" s="79" t="s">
        <v>496</v>
      </c>
      <c r="B32" s="10"/>
      <c r="C32" s="10"/>
      <c r="D32" s="10"/>
      <c r="E32" s="10"/>
      <c r="F32" s="10"/>
      <c r="G32" s="148"/>
    </row>
    <row r="33" spans="1:7" ht="15.75" thickBot="1" x14ac:dyDescent="0.3">
      <c r="A33" s="79" t="s">
        <v>497</v>
      </c>
      <c r="B33" s="10"/>
      <c r="C33" s="10"/>
      <c r="D33" s="10"/>
      <c r="E33" s="10"/>
      <c r="F33" s="10"/>
      <c r="G33" s="148"/>
    </row>
    <row r="34" spans="1:7" ht="39" thickBot="1" x14ac:dyDescent="0.3">
      <c r="A34" s="175" t="s">
        <v>498</v>
      </c>
      <c r="B34" s="10"/>
      <c r="C34" s="10"/>
      <c r="D34" s="10"/>
      <c r="E34" s="10"/>
      <c r="F34" s="10"/>
      <c r="G34" s="148"/>
    </row>
    <row r="35" spans="1:7" ht="15.75" thickBot="1" x14ac:dyDescent="0.3">
      <c r="A35" s="71" t="s">
        <v>22</v>
      </c>
      <c r="B35" s="10"/>
      <c r="C35" s="10"/>
      <c r="D35" s="10"/>
      <c r="E35" s="10"/>
      <c r="F35" s="10"/>
      <c r="G35" s="148"/>
    </row>
    <row r="37" spans="1:7" ht="42.75" customHeight="1" x14ac:dyDescent="0.25">
      <c r="A37" s="378" t="s">
        <v>501</v>
      </c>
      <c r="B37" s="378"/>
      <c r="C37" s="378"/>
      <c r="D37" s="378"/>
    </row>
    <row r="38" spans="1:7" ht="15.75" x14ac:dyDescent="0.25">
      <c r="A38" s="174" t="s">
        <v>502</v>
      </c>
    </row>
    <row r="39" spans="1:7" ht="15.75" x14ac:dyDescent="0.25">
      <c r="A39" s="174" t="s">
        <v>503</v>
      </c>
    </row>
    <row r="40" spans="1:7" ht="15.75" x14ac:dyDescent="0.25">
      <c r="A40" s="174" t="s">
        <v>504</v>
      </c>
    </row>
    <row r="41" spans="1:7" ht="15.75" x14ac:dyDescent="0.25">
      <c r="A41" s="174" t="s">
        <v>505</v>
      </c>
    </row>
    <row r="43" spans="1:7" ht="37.5" customHeight="1" x14ac:dyDescent="0.25">
      <c r="A43" s="397" t="s">
        <v>506</v>
      </c>
      <c r="B43" s="397"/>
      <c r="C43" s="397"/>
      <c r="D43" s="397"/>
    </row>
    <row r="44" spans="1:7" ht="15.75" thickBot="1" x14ac:dyDescent="0.3"/>
    <row r="45" spans="1:7" x14ac:dyDescent="0.25">
      <c r="A45" s="364" t="s">
        <v>44</v>
      </c>
      <c r="B45" s="23"/>
      <c r="C45" s="379" t="s">
        <v>509</v>
      </c>
      <c r="D45" s="380"/>
    </row>
    <row r="46" spans="1:7" ht="12" customHeight="1" thickBot="1" x14ac:dyDescent="0.3">
      <c r="A46" s="365"/>
      <c r="B46" s="152" t="s">
        <v>507</v>
      </c>
      <c r="C46" s="383"/>
      <c r="D46" s="384"/>
    </row>
    <row r="47" spans="1:7" ht="15.75" thickBot="1" x14ac:dyDescent="0.3">
      <c r="A47" s="366"/>
      <c r="B47" s="153" t="s">
        <v>508</v>
      </c>
      <c r="C47" s="215" t="s">
        <v>510</v>
      </c>
      <c r="D47" s="214" t="s">
        <v>511</v>
      </c>
    </row>
    <row r="48" spans="1:7" ht="15.75" thickBot="1" x14ac:dyDescent="0.3">
      <c r="A48" s="153">
        <v>1</v>
      </c>
      <c r="B48" s="153">
        <v>2</v>
      </c>
      <c r="C48" s="215">
        <v>3</v>
      </c>
      <c r="D48" s="214">
        <v>4</v>
      </c>
    </row>
    <row r="49" spans="1:6" ht="28.5" customHeight="1" thickBot="1" x14ac:dyDescent="0.3">
      <c r="A49" s="66" t="s">
        <v>512</v>
      </c>
      <c r="B49" s="11">
        <f>C49+D49</f>
        <v>78183.72</v>
      </c>
      <c r="C49" s="11">
        <v>39438.720000000001</v>
      </c>
      <c r="D49" s="216">
        <v>38745</v>
      </c>
      <c r="F49" s="231"/>
    </row>
    <row r="50" spans="1:6" ht="24.95" customHeight="1" thickBot="1" x14ac:dyDescent="0.3">
      <c r="A50" s="66" t="s">
        <v>513</v>
      </c>
      <c r="B50" s="11">
        <f t="shared" ref="B50:B52" si="0">C50+D50</f>
        <v>0</v>
      </c>
      <c r="C50" s="11"/>
      <c r="D50" s="216"/>
    </row>
    <row r="51" spans="1:6" ht="24.95" customHeight="1" thickBot="1" x14ac:dyDescent="0.3">
      <c r="A51" s="66" t="s">
        <v>514</v>
      </c>
      <c r="B51" s="11">
        <f t="shared" si="0"/>
        <v>0</v>
      </c>
      <c r="C51" s="11"/>
      <c r="D51" s="216"/>
    </row>
    <row r="52" spans="1:6" ht="24.95" customHeight="1" thickBot="1" x14ac:dyDescent="0.3">
      <c r="A52" s="66" t="s">
        <v>515</v>
      </c>
      <c r="B52" s="11">
        <f t="shared" si="0"/>
        <v>22881.35</v>
      </c>
      <c r="C52" s="11">
        <v>22881.35</v>
      </c>
      <c r="D52" s="216"/>
    </row>
  </sheetData>
  <mergeCells count="17">
    <mergeCell ref="A37:D37"/>
    <mergeCell ref="A43:D43"/>
    <mergeCell ref="C45:D46"/>
    <mergeCell ref="A45:A47"/>
    <mergeCell ref="D18:D21"/>
    <mergeCell ref="F20:F21"/>
    <mergeCell ref="A13:G13"/>
    <mergeCell ref="A15:G15"/>
    <mergeCell ref="A18:A21"/>
    <mergeCell ref="B18:B21"/>
    <mergeCell ref="C18:C21"/>
    <mergeCell ref="E18:E21"/>
    <mergeCell ref="A3:G3"/>
    <mergeCell ref="B5:C5"/>
    <mergeCell ref="A5:A7"/>
    <mergeCell ref="A1:G1"/>
    <mergeCell ref="F18:G19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view="pageBreakPreview" topLeftCell="A19" zoomScale="90" zoomScaleNormal="100" zoomScaleSheetLayoutView="90" workbookViewId="0">
      <selection activeCell="K28" sqref="K28"/>
    </sheetView>
  </sheetViews>
  <sheetFormatPr defaultRowHeight="15" x14ac:dyDescent="0.25"/>
  <cols>
    <col min="1" max="1" width="38" customWidth="1"/>
    <col min="2" max="4" width="22.7109375" customWidth="1"/>
  </cols>
  <sheetData>
    <row r="1" spans="1:11" ht="18.75" x14ac:dyDescent="0.3">
      <c r="A1" s="400" t="s">
        <v>637</v>
      </c>
      <c r="B1" s="400"/>
      <c r="C1" s="400"/>
      <c r="D1" s="400"/>
      <c r="E1" s="100"/>
      <c r="F1" s="100"/>
      <c r="G1" s="100"/>
    </row>
    <row r="3" spans="1:11" ht="18.75" x14ac:dyDescent="0.3">
      <c r="A3" s="123" t="s">
        <v>516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</row>
    <row r="5" spans="1:11" ht="45.75" customHeight="1" x14ac:dyDescent="0.25">
      <c r="A5" s="378" t="s">
        <v>517</v>
      </c>
      <c r="B5" s="378"/>
      <c r="C5" s="378"/>
      <c r="D5" s="378"/>
      <c r="E5" s="52"/>
      <c r="F5" s="52"/>
      <c r="G5" s="52"/>
      <c r="H5" s="52"/>
      <c r="I5" s="52"/>
      <c r="J5" s="52"/>
      <c r="K5" s="52"/>
    </row>
    <row r="6" spans="1:11" ht="0.75" customHeight="1" x14ac:dyDescent="0.25"/>
    <row r="7" spans="1:11" ht="30.75" customHeight="1" x14ac:dyDescent="0.25">
      <c r="A7" s="378" t="s">
        <v>518</v>
      </c>
      <c r="B7" s="378"/>
      <c r="C7" s="378"/>
      <c r="D7" s="378"/>
      <c r="E7" s="52"/>
      <c r="F7" s="52"/>
      <c r="G7" s="52"/>
      <c r="H7" s="52"/>
      <c r="I7" s="52"/>
      <c r="J7" s="52"/>
      <c r="K7" s="52"/>
    </row>
    <row r="8" spans="1:11" ht="15.75" thickBot="1" x14ac:dyDescent="0.3">
      <c r="D8" s="200" t="s">
        <v>639</v>
      </c>
    </row>
    <row r="9" spans="1:11" ht="15.75" thickBot="1" x14ac:dyDescent="0.3">
      <c r="A9" s="150" t="s">
        <v>519</v>
      </c>
      <c r="B9" s="81" t="s">
        <v>136</v>
      </c>
    </row>
    <row r="10" spans="1:11" ht="15.75" thickBot="1" x14ac:dyDescent="0.3">
      <c r="A10" s="153">
        <v>1</v>
      </c>
      <c r="B10" s="146">
        <v>2</v>
      </c>
    </row>
    <row r="11" spans="1:11" ht="30" customHeight="1" thickBot="1" x14ac:dyDescent="0.3">
      <c r="A11" s="66" t="s">
        <v>520</v>
      </c>
      <c r="B11" s="148"/>
    </row>
    <row r="12" spans="1:11" ht="30" customHeight="1" thickBot="1" x14ac:dyDescent="0.3">
      <c r="A12" s="10"/>
      <c r="B12" s="148"/>
    </row>
    <row r="13" spans="1:11" ht="30" customHeight="1" thickBot="1" x14ac:dyDescent="0.3">
      <c r="A13" s="66" t="s">
        <v>521</v>
      </c>
      <c r="B13" s="148"/>
    </row>
    <row r="14" spans="1:11" ht="30" customHeight="1" thickBot="1" x14ac:dyDescent="0.3">
      <c r="A14" s="10"/>
      <c r="B14" s="148"/>
    </row>
    <row r="15" spans="1:11" ht="30" customHeight="1" thickBot="1" x14ac:dyDescent="0.3">
      <c r="A15" s="66" t="s">
        <v>522</v>
      </c>
      <c r="B15" s="148"/>
    </row>
    <row r="17" spans="1:4" ht="44.25" customHeight="1" x14ac:dyDescent="0.25">
      <c r="A17" s="378" t="s">
        <v>523</v>
      </c>
      <c r="B17" s="378"/>
      <c r="C17" s="378"/>
      <c r="D17" s="378"/>
    </row>
    <row r="18" spans="1:4" x14ac:dyDescent="0.25">
      <c r="A18" s="200" t="s">
        <v>639</v>
      </c>
    </row>
    <row r="20" spans="1:4" ht="73.5" customHeight="1" x14ac:dyDescent="0.25">
      <c r="A20" s="378" t="s">
        <v>524</v>
      </c>
      <c r="B20" s="378"/>
      <c r="C20" s="378"/>
      <c r="D20" s="378"/>
    </row>
    <row r="22" spans="1:4" ht="15.75" x14ac:dyDescent="0.25">
      <c r="A22" s="241" t="s">
        <v>525</v>
      </c>
      <c r="B22" s="242"/>
      <c r="C22" s="243" t="s">
        <v>650</v>
      </c>
    </row>
    <row r="23" spans="1:4" ht="15.75" thickBot="1" x14ac:dyDescent="0.3">
      <c r="A23" s="62"/>
      <c r="B23" s="62"/>
      <c r="C23" s="62"/>
    </row>
    <row r="24" spans="1:4" x14ac:dyDescent="0.25">
      <c r="A24" s="364" t="s">
        <v>526</v>
      </c>
      <c r="B24" s="364" t="s">
        <v>527</v>
      </c>
      <c r="C24" s="226" t="s">
        <v>528</v>
      </c>
    </row>
    <row r="25" spans="1:4" ht="15.75" thickBot="1" x14ac:dyDescent="0.3">
      <c r="A25" s="366"/>
      <c r="B25" s="366"/>
      <c r="C25" s="227" t="s">
        <v>529</v>
      </c>
    </row>
    <row r="26" spans="1:4" ht="15.75" thickBot="1" x14ac:dyDescent="0.3">
      <c r="A26" s="229">
        <v>1</v>
      </c>
      <c r="B26" s="229">
        <v>2</v>
      </c>
      <c r="C26" s="227">
        <v>3</v>
      </c>
    </row>
    <row r="27" spans="1:4" ht="24.95" customHeight="1" thickBot="1" x14ac:dyDescent="0.3">
      <c r="A27" s="10"/>
      <c r="B27" s="10"/>
      <c r="C27" s="228"/>
    </row>
    <row r="28" spans="1:4" ht="24.95" customHeight="1" thickBot="1" x14ac:dyDescent="0.3">
      <c r="A28" s="10"/>
      <c r="B28" s="10"/>
      <c r="C28" s="228"/>
    </row>
    <row r="30" spans="1:4" ht="39" customHeight="1" x14ac:dyDescent="0.25">
      <c r="A30" s="378" t="s">
        <v>530</v>
      </c>
      <c r="B30" s="378"/>
      <c r="C30" s="378"/>
      <c r="D30" s="378"/>
    </row>
    <row r="31" spans="1:4" ht="14.25" customHeight="1" x14ac:dyDescent="0.25">
      <c r="A31" s="206"/>
      <c r="B31" s="206"/>
      <c r="C31" s="206"/>
      <c r="D31" s="206"/>
    </row>
    <row r="32" spans="1:4" ht="21.75" customHeight="1" x14ac:dyDescent="0.25">
      <c r="A32" s="149" t="s">
        <v>535</v>
      </c>
      <c r="B32" s="143"/>
      <c r="C32" s="143"/>
      <c r="D32" s="143"/>
    </row>
    <row r="33" spans="1:4" ht="15.75" thickBot="1" x14ac:dyDescent="0.3"/>
    <row r="34" spans="1:4" x14ac:dyDescent="0.25">
      <c r="A34" s="364" t="s">
        <v>44</v>
      </c>
      <c r="B34" s="379" t="s">
        <v>531</v>
      </c>
      <c r="C34" s="380"/>
      <c r="D34" s="147"/>
    </row>
    <row r="35" spans="1:4" ht="15.75" thickBot="1" x14ac:dyDescent="0.3">
      <c r="A35" s="365"/>
      <c r="B35" s="383"/>
      <c r="C35" s="384"/>
      <c r="D35" s="145" t="s">
        <v>532</v>
      </c>
    </row>
    <row r="36" spans="1:4" x14ac:dyDescent="0.25">
      <c r="A36" s="365"/>
      <c r="B36" s="364" t="s">
        <v>533</v>
      </c>
      <c r="C36" s="364" t="s">
        <v>534</v>
      </c>
      <c r="D36" s="145" t="s">
        <v>274</v>
      </c>
    </row>
    <row r="37" spans="1:4" ht="15.75" thickBot="1" x14ac:dyDescent="0.3">
      <c r="A37" s="366"/>
      <c r="B37" s="366"/>
      <c r="C37" s="366"/>
      <c r="D37" s="75"/>
    </row>
    <row r="38" spans="1:4" ht="15.75" thickBot="1" x14ac:dyDescent="0.3">
      <c r="A38" s="153">
        <v>1</v>
      </c>
      <c r="B38" s="153">
        <v>2</v>
      </c>
      <c r="C38" s="153">
        <v>3</v>
      </c>
      <c r="D38" s="146">
        <v>4</v>
      </c>
    </row>
    <row r="39" spans="1:4" ht="39.75" customHeight="1" thickBot="1" x14ac:dyDescent="0.3">
      <c r="A39" s="10" t="s">
        <v>731</v>
      </c>
      <c r="B39" s="11">
        <v>0</v>
      </c>
      <c r="C39" s="11">
        <v>174724.51</v>
      </c>
      <c r="D39" s="302">
        <v>1594608.85</v>
      </c>
    </row>
    <row r="40" spans="1:4" ht="30" customHeight="1" thickBot="1" x14ac:dyDescent="0.3">
      <c r="A40" s="10" t="s">
        <v>732</v>
      </c>
      <c r="B40" s="11">
        <v>2527743.9500000002</v>
      </c>
      <c r="C40" s="11">
        <f>B40-C39</f>
        <v>2353019.4400000004</v>
      </c>
      <c r="D40" s="302">
        <v>2418485.11</v>
      </c>
    </row>
    <row r="41" spans="1:4" ht="20.100000000000001" customHeight="1" thickBot="1" x14ac:dyDescent="0.3">
      <c r="A41" s="10"/>
      <c r="B41" s="10"/>
      <c r="C41" s="10"/>
      <c r="D41" s="148"/>
    </row>
  </sheetData>
  <mergeCells count="12">
    <mergeCell ref="A1:D1"/>
    <mergeCell ref="C36:C37"/>
    <mergeCell ref="B36:B37"/>
    <mergeCell ref="A34:A37"/>
    <mergeCell ref="A5:D5"/>
    <mergeCell ref="A17:D17"/>
    <mergeCell ref="A7:D7"/>
    <mergeCell ref="A20:D20"/>
    <mergeCell ref="B24:B25"/>
    <mergeCell ref="A24:A25"/>
    <mergeCell ref="A30:D30"/>
    <mergeCell ref="B34:C35"/>
  </mergeCells>
  <pageMargins left="0.70866141732283472" right="0.70866141732283472" top="0.74803149606299213" bottom="0.55118110236220474" header="0.31496062992125984" footer="0.31496062992125984"/>
  <pageSetup paperSize="9" scale="82" fitToHeight="0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1"/>
  <sheetViews>
    <sheetView view="pageBreakPreview" topLeftCell="A23" zoomScale="80" zoomScaleNormal="100" zoomScaleSheetLayoutView="80" workbookViewId="0">
      <selection activeCell="S23" sqref="S23"/>
    </sheetView>
  </sheetViews>
  <sheetFormatPr defaultRowHeight="15" x14ac:dyDescent="0.25"/>
  <cols>
    <col min="1" max="1" width="41.5703125" customWidth="1"/>
    <col min="2" max="2" width="19.28515625" customWidth="1"/>
    <col min="12" max="12" width="8.7109375" customWidth="1"/>
    <col min="13" max="13" width="9.140625" hidden="1" customWidth="1"/>
  </cols>
  <sheetData>
    <row r="1" spans="1:14" ht="18.75" x14ac:dyDescent="0.3">
      <c r="A1" s="400" t="s">
        <v>637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100"/>
      <c r="M1" s="100"/>
    </row>
    <row r="3" spans="1:14" ht="18.75" x14ac:dyDescent="0.25">
      <c r="A3" s="123" t="s">
        <v>536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5" spans="1:14" ht="15.75" x14ac:dyDescent="0.25">
      <c r="A5" s="44" t="s">
        <v>537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5"/>
    </row>
    <row r="6" spans="1:14" ht="15.75" x14ac:dyDescent="0.25">
      <c r="A6" s="44" t="s">
        <v>538</v>
      </c>
      <c r="B6" s="44"/>
      <c r="C6" s="44"/>
      <c r="D6" s="44"/>
      <c r="E6" s="44"/>
      <c r="F6" s="44"/>
      <c r="G6" s="44"/>
      <c r="H6" s="45"/>
      <c r="I6" s="45"/>
      <c r="J6" s="45"/>
      <c r="K6" s="45"/>
      <c r="L6" s="45"/>
      <c r="M6" s="45"/>
    </row>
    <row r="7" spans="1:14" ht="15.75" x14ac:dyDescent="0.25">
      <c r="A7" s="44" t="s">
        <v>539</v>
      </c>
      <c r="B7" s="44"/>
      <c r="C7" s="44"/>
      <c r="D7" s="44"/>
      <c r="E7" s="44"/>
      <c r="F7" s="44"/>
      <c r="G7" s="44"/>
      <c r="H7" s="45"/>
      <c r="I7" s="45"/>
      <c r="J7" s="45"/>
      <c r="K7" s="45"/>
      <c r="L7" s="45"/>
      <c r="M7" s="45"/>
    </row>
    <row r="8" spans="1:14" ht="25.5" customHeight="1" x14ac:dyDescent="0.25">
      <c r="A8" s="378" t="s">
        <v>540</v>
      </c>
      <c r="B8" s="378"/>
      <c r="C8" s="378"/>
      <c r="D8" s="378"/>
      <c r="E8" s="378"/>
      <c r="F8" s="378"/>
      <c r="G8" s="378"/>
      <c r="H8" s="378"/>
      <c r="I8" s="378"/>
      <c r="J8" s="44"/>
      <c r="K8" s="44"/>
      <c r="L8" s="72"/>
      <c r="M8" s="72"/>
      <c r="N8" s="69"/>
    </row>
    <row r="9" spans="1:14" ht="37.5" customHeight="1" x14ac:dyDescent="0.25">
      <c r="A9" s="378" t="s">
        <v>541</v>
      </c>
      <c r="B9" s="378"/>
      <c r="C9" s="378"/>
      <c r="D9" s="378"/>
      <c r="E9" s="378"/>
      <c r="F9" s="378"/>
      <c r="G9" s="378"/>
      <c r="H9" s="378"/>
      <c r="I9" s="52"/>
      <c r="J9" s="52"/>
      <c r="K9" s="52"/>
      <c r="L9" s="52"/>
      <c r="M9" s="52"/>
    </row>
    <row r="10" spans="1:14" ht="15.75" x14ac:dyDescent="0.25">
      <c r="A10" s="367" t="s">
        <v>542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</row>
    <row r="11" spans="1:14" ht="15.75" x14ac:dyDescent="0.25">
      <c r="A11" s="44" t="s">
        <v>543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</row>
    <row r="12" spans="1:14" ht="15.75" x14ac:dyDescent="0.25">
      <c r="A12" s="378" t="s">
        <v>544</v>
      </c>
      <c r="B12" s="378"/>
      <c r="C12" s="378"/>
      <c r="D12" s="378"/>
      <c r="E12" s="378"/>
      <c r="F12" s="378"/>
      <c r="G12" s="378"/>
      <c r="H12" s="378"/>
      <c r="I12" s="378"/>
      <c r="J12" s="378"/>
    </row>
    <row r="14" spans="1:14" x14ac:dyDescent="0.25">
      <c r="A14" s="178" t="s">
        <v>673</v>
      </c>
    </row>
    <row r="16" spans="1:14" ht="15.75" x14ac:dyDescent="0.25">
      <c r="A16" s="44" t="s">
        <v>545</v>
      </c>
      <c r="B16" s="45"/>
      <c r="C16" s="45"/>
      <c r="D16" s="45"/>
      <c r="E16" s="45"/>
    </row>
    <row r="18" spans="1:13" x14ac:dyDescent="0.25">
      <c r="A18" s="178" t="s">
        <v>673</v>
      </c>
    </row>
    <row r="20" spans="1:13" ht="91.5" customHeight="1" x14ac:dyDescent="0.25">
      <c r="A20" s="378" t="s">
        <v>546</v>
      </c>
      <c r="B20" s="378"/>
      <c r="C20" s="378"/>
      <c r="D20" s="378"/>
      <c r="E20" s="378"/>
      <c r="F20" s="378"/>
      <c r="G20" s="378"/>
      <c r="H20" s="378"/>
      <c r="I20" s="52"/>
      <c r="J20" s="52"/>
      <c r="K20" s="52"/>
      <c r="L20" s="52"/>
      <c r="M20" s="52"/>
    </row>
    <row r="22" spans="1:13" ht="45.75" customHeight="1" x14ac:dyDescent="0.25">
      <c r="A22" s="447" t="s">
        <v>547</v>
      </c>
      <c r="B22" s="447"/>
      <c r="C22" s="447"/>
      <c r="D22" s="447"/>
      <c r="E22" s="237"/>
      <c r="F22" s="237"/>
      <c r="G22" s="237"/>
      <c r="H22" s="237"/>
    </row>
    <row r="23" spans="1:13" ht="15.75" thickBot="1" x14ac:dyDescent="0.3"/>
    <row r="24" spans="1:13" ht="26.25" thickBot="1" x14ac:dyDescent="0.3">
      <c r="A24" s="81" t="s">
        <v>548</v>
      </c>
      <c r="B24" s="161" t="s">
        <v>549</v>
      </c>
    </row>
    <row r="25" spans="1:13" ht="15.75" thickBot="1" x14ac:dyDescent="0.3">
      <c r="A25" s="157">
        <v>1</v>
      </c>
      <c r="B25" s="160">
        <v>2</v>
      </c>
    </row>
    <row r="26" spans="1:13" ht="30" customHeight="1" thickBot="1" x14ac:dyDescent="0.3">
      <c r="A26" s="233" t="s">
        <v>643</v>
      </c>
      <c r="B26" s="234">
        <v>100</v>
      </c>
    </row>
    <row r="27" spans="1:13" ht="30" customHeight="1" thickBot="1" x14ac:dyDescent="0.3">
      <c r="A27" s="233" t="s">
        <v>644</v>
      </c>
      <c r="B27" s="234">
        <v>1.85</v>
      </c>
    </row>
    <row r="28" spans="1:13" ht="30" customHeight="1" thickBot="1" x14ac:dyDescent="0.3">
      <c r="A28" s="233" t="s">
        <v>646</v>
      </c>
      <c r="B28" s="235">
        <v>100</v>
      </c>
    </row>
    <row r="29" spans="1:13" ht="30" customHeight="1" thickBot="1" x14ac:dyDescent="0.3">
      <c r="A29" s="236" t="s">
        <v>647</v>
      </c>
      <c r="B29" s="235">
        <v>100</v>
      </c>
    </row>
    <row r="30" spans="1:13" ht="30" customHeight="1" thickBot="1" x14ac:dyDescent="0.3">
      <c r="A30" s="233" t="s">
        <v>648</v>
      </c>
      <c r="B30" s="234">
        <v>20.03</v>
      </c>
    </row>
    <row r="31" spans="1:13" ht="30" customHeight="1" thickBot="1" x14ac:dyDescent="0.3">
      <c r="A31" s="236" t="s">
        <v>645</v>
      </c>
      <c r="B31" s="235">
        <v>5</v>
      </c>
    </row>
    <row r="32" spans="1:13" ht="15" customHeight="1" x14ac:dyDescent="0.25">
      <c r="A32" s="238"/>
      <c r="B32" s="239"/>
    </row>
    <row r="33" spans="1:19" ht="42" customHeight="1" x14ac:dyDescent="0.25">
      <c r="A33" s="378" t="s">
        <v>550</v>
      </c>
      <c r="B33" s="378"/>
      <c r="C33" s="378"/>
      <c r="D33" s="378"/>
      <c r="E33" s="378"/>
      <c r="F33" s="378"/>
      <c r="G33" s="378"/>
      <c r="H33" s="378"/>
      <c r="I33" s="378"/>
      <c r="J33" s="378"/>
      <c r="K33" s="378"/>
    </row>
    <row r="34" spans="1:19" ht="15.75" customHeight="1" x14ac:dyDescent="0.25">
      <c r="A34" s="378" t="s">
        <v>551</v>
      </c>
      <c r="B34" s="378"/>
      <c r="C34" s="378"/>
      <c r="D34" s="378"/>
      <c r="E34" s="378"/>
      <c r="F34" s="378"/>
      <c r="G34" s="378"/>
      <c r="H34" s="378"/>
      <c r="I34" s="378"/>
      <c r="J34" s="378"/>
      <c r="K34" s="52"/>
    </row>
    <row r="35" spans="1:19" ht="37.5" customHeight="1" x14ac:dyDescent="0.25">
      <c r="A35" s="378" t="s">
        <v>552</v>
      </c>
      <c r="B35" s="378"/>
      <c r="C35" s="378"/>
      <c r="D35" s="378"/>
      <c r="E35" s="378"/>
      <c r="F35" s="378"/>
      <c r="G35" s="378"/>
      <c r="H35" s="378"/>
      <c r="I35" s="378"/>
      <c r="J35" s="378"/>
      <c r="K35" s="52"/>
      <c r="L35" s="52"/>
    </row>
    <row r="36" spans="1:19" ht="27.75" customHeight="1" x14ac:dyDescent="0.25">
      <c r="A36" s="378" t="s">
        <v>553</v>
      </c>
      <c r="B36" s="378"/>
      <c r="C36" s="378"/>
      <c r="D36" s="378"/>
      <c r="E36" s="378"/>
      <c r="F36" s="378"/>
      <c r="G36" s="378"/>
      <c r="H36" s="378"/>
      <c r="I36" s="378"/>
      <c r="J36" s="378"/>
      <c r="K36" s="52"/>
    </row>
    <row r="37" spans="1:19" ht="15.75" x14ac:dyDescent="0.25">
      <c r="A37" s="446" t="s">
        <v>555</v>
      </c>
      <c r="B37" s="446"/>
      <c r="C37" s="446"/>
      <c r="D37" s="446"/>
      <c r="E37" s="446"/>
      <c r="F37" s="446"/>
      <c r="G37" s="446"/>
      <c r="H37" s="446"/>
      <c r="I37" s="446"/>
      <c r="J37" s="446"/>
      <c r="K37" s="446"/>
    </row>
    <row r="38" spans="1:19" ht="15.75" x14ac:dyDescent="0.25">
      <c r="A38" s="446" t="s">
        <v>556</v>
      </c>
      <c r="B38" s="446"/>
      <c r="C38" s="446"/>
      <c r="D38" s="446"/>
      <c r="E38" s="446"/>
      <c r="F38" s="446"/>
      <c r="G38" s="446"/>
      <c r="H38" s="446"/>
      <c r="I38" s="446"/>
      <c r="J38" s="446"/>
      <c r="K38" s="446"/>
    </row>
    <row r="39" spans="1:19" ht="15.75" x14ac:dyDescent="0.25">
      <c r="A39" s="446" t="s">
        <v>557</v>
      </c>
      <c r="B39" s="446"/>
      <c r="C39" s="446"/>
      <c r="D39" s="446"/>
      <c r="E39" s="446"/>
      <c r="F39" s="446"/>
      <c r="G39" s="446"/>
      <c r="H39" s="446"/>
      <c r="I39" s="446"/>
      <c r="J39" s="446"/>
      <c r="K39" s="446"/>
    </row>
    <row r="40" spans="1:19" ht="15.75" x14ac:dyDescent="0.25">
      <c r="A40" s="446" t="s">
        <v>558</v>
      </c>
      <c r="B40" s="446"/>
      <c r="C40" s="446"/>
      <c r="D40" s="446"/>
      <c r="E40" s="446"/>
      <c r="F40" s="446"/>
      <c r="G40" s="446"/>
      <c r="H40" s="446"/>
      <c r="I40" s="446"/>
      <c r="J40" s="446"/>
      <c r="K40" s="446"/>
    </row>
    <row r="41" spans="1:19" ht="21" customHeight="1" x14ac:dyDescent="0.25">
      <c r="A41" s="378" t="s">
        <v>554</v>
      </c>
      <c r="B41" s="378"/>
      <c r="C41" s="378"/>
      <c r="D41" s="378"/>
      <c r="E41" s="378"/>
      <c r="F41" s="378"/>
      <c r="G41" s="378"/>
      <c r="H41" s="378"/>
      <c r="I41" s="378"/>
      <c r="J41" s="378"/>
      <c r="K41" s="378"/>
    </row>
    <row r="43" spans="1:19" ht="15.75" x14ac:dyDescent="0.25">
      <c r="A43" s="445" t="s">
        <v>559</v>
      </c>
      <c r="B43" s="445"/>
      <c r="C43" s="445"/>
      <c r="D43" s="445"/>
    </row>
    <row r="45" spans="1:19" ht="15.75" x14ac:dyDescent="0.25">
      <c r="A45" s="44" t="s">
        <v>560</v>
      </c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</row>
    <row r="46" spans="1:19" ht="42" customHeight="1" x14ac:dyDescent="0.25">
      <c r="A46" s="378" t="s">
        <v>561</v>
      </c>
      <c r="B46" s="378"/>
      <c r="C46" s="378"/>
      <c r="D46" s="378"/>
      <c r="E46" s="378"/>
      <c r="F46" s="378"/>
      <c r="G46" s="378"/>
      <c r="H46" s="378"/>
      <c r="I46" s="378"/>
      <c r="J46" s="378"/>
      <c r="K46" s="52"/>
      <c r="L46" s="45"/>
      <c r="M46" s="45"/>
      <c r="N46" s="45"/>
      <c r="O46" s="45"/>
      <c r="P46" s="45"/>
      <c r="Q46" s="45"/>
      <c r="R46" s="45"/>
      <c r="S46" s="45"/>
    </row>
    <row r="47" spans="1:19" ht="46.5" customHeight="1" x14ac:dyDescent="0.25">
      <c r="A47" s="378" t="s">
        <v>562</v>
      </c>
      <c r="B47" s="378"/>
      <c r="C47" s="378"/>
      <c r="D47" s="378"/>
      <c r="E47" s="378"/>
      <c r="F47" s="378"/>
      <c r="G47" s="378"/>
      <c r="H47" s="378"/>
      <c r="I47" s="378"/>
      <c r="J47" s="378"/>
      <c r="K47" s="52"/>
      <c r="L47" s="45"/>
      <c r="M47" s="45"/>
      <c r="N47" s="45"/>
      <c r="O47" s="45"/>
      <c r="P47" s="45"/>
      <c r="Q47" s="45"/>
      <c r="R47" s="45"/>
      <c r="S47" s="45"/>
    </row>
    <row r="48" spans="1:19" ht="15.75" customHeight="1" x14ac:dyDescent="0.25">
      <c r="A48" s="445" t="s">
        <v>559</v>
      </c>
      <c r="B48" s="445"/>
      <c r="C48" s="445"/>
      <c r="D48" s="158"/>
      <c r="E48" s="158"/>
      <c r="F48" s="158"/>
      <c r="G48" s="158"/>
      <c r="H48" s="158"/>
      <c r="I48" s="158"/>
      <c r="J48" s="158"/>
      <c r="K48" s="158"/>
      <c r="L48" s="45"/>
      <c r="M48" s="45"/>
      <c r="N48" s="45"/>
      <c r="O48" s="45"/>
      <c r="P48" s="45"/>
      <c r="Q48" s="45"/>
      <c r="R48" s="45"/>
      <c r="S48" s="45"/>
    </row>
    <row r="49" spans="1:19" ht="38.25" customHeight="1" x14ac:dyDescent="0.25">
      <c r="A49" s="378" t="s">
        <v>563</v>
      </c>
      <c r="B49" s="378"/>
      <c r="C49" s="378"/>
      <c r="D49" s="378"/>
      <c r="E49" s="378"/>
      <c r="F49" s="378"/>
      <c r="G49" s="378"/>
      <c r="H49" s="378"/>
      <c r="I49" s="378"/>
      <c r="J49" s="378"/>
      <c r="K49" s="52"/>
      <c r="L49" s="45"/>
      <c r="M49" s="45"/>
      <c r="N49" s="45"/>
      <c r="O49" s="45"/>
      <c r="P49" s="45"/>
      <c r="Q49" s="45"/>
      <c r="R49" s="45"/>
      <c r="S49" s="45"/>
    </row>
    <row r="51" spans="1:19" ht="15.75" x14ac:dyDescent="0.25">
      <c r="A51" s="445" t="s">
        <v>559</v>
      </c>
      <c r="B51" s="445"/>
      <c r="C51" s="445"/>
    </row>
  </sheetData>
  <mergeCells count="22">
    <mergeCell ref="A51:C51"/>
    <mergeCell ref="A1:K1"/>
    <mergeCell ref="A39:K39"/>
    <mergeCell ref="A40:K40"/>
    <mergeCell ref="A41:K41"/>
    <mergeCell ref="A43:D43"/>
    <mergeCell ref="A33:K33"/>
    <mergeCell ref="A37:K37"/>
    <mergeCell ref="A38:K38"/>
    <mergeCell ref="A10:M10"/>
    <mergeCell ref="A12:J12"/>
    <mergeCell ref="A20:H20"/>
    <mergeCell ref="A8:I8"/>
    <mergeCell ref="A9:H9"/>
    <mergeCell ref="A22:D22"/>
    <mergeCell ref="A47:J47"/>
    <mergeCell ref="A49:J49"/>
    <mergeCell ref="A48:C48"/>
    <mergeCell ref="A35:J35"/>
    <mergeCell ref="A34:J34"/>
    <mergeCell ref="A36:J36"/>
    <mergeCell ref="A46:J46"/>
  </mergeCells>
  <pageMargins left="0.70866141732283472" right="0.70866141732283472" top="0.74803149606299213" bottom="0.55118110236220474" header="0.31496062992125984" footer="0.31496062992125984"/>
  <pageSetup paperSize="9" scale="65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view="pageBreakPreview" zoomScale="90" zoomScaleNormal="100" zoomScaleSheetLayoutView="90" workbookViewId="0">
      <selection activeCell="S19" sqref="S19"/>
    </sheetView>
  </sheetViews>
  <sheetFormatPr defaultRowHeight="15" x14ac:dyDescent="0.25"/>
  <sheetData>
    <row r="1" spans="1:20" ht="18.75" x14ac:dyDescent="0.3">
      <c r="A1" s="100" t="s">
        <v>637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3" spans="1:20" ht="38.25" customHeight="1" x14ac:dyDescent="0.25">
      <c r="A3" s="438" t="s">
        <v>564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</row>
    <row r="5" spans="1:20" ht="31.5" customHeight="1" x14ac:dyDescent="0.25">
      <c r="A5" s="446" t="s">
        <v>565</v>
      </c>
      <c r="B5" s="446"/>
      <c r="C5" s="446"/>
      <c r="D5" s="446"/>
      <c r="E5" s="446"/>
      <c r="F5" s="446"/>
      <c r="G5" s="446"/>
      <c r="H5" s="446"/>
      <c r="I5" s="446"/>
      <c r="J5" s="446"/>
      <c r="K5" s="446"/>
    </row>
    <row r="6" spans="1:20" ht="15.75" x14ac:dyDescent="0.25">
      <c r="A6" s="44" t="s">
        <v>566</v>
      </c>
      <c r="B6" s="72"/>
      <c r="C6" s="72"/>
      <c r="D6" s="72"/>
      <c r="E6" s="72"/>
      <c r="F6" s="69"/>
      <c r="G6" s="69"/>
    </row>
    <row r="7" spans="1:20" ht="18.75" customHeight="1" x14ac:dyDescent="0.25">
      <c r="A7" s="367" t="s">
        <v>571</v>
      </c>
      <c r="B7" s="367"/>
      <c r="C7" s="367"/>
      <c r="D7" s="367"/>
      <c r="E7" s="367"/>
      <c r="F7" s="367"/>
      <c r="G7" s="367"/>
      <c r="H7" s="367"/>
      <c r="I7" s="367"/>
      <c r="J7" s="367"/>
      <c r="K7" s="367"/>
    </row>
    <row r="8" spans="1:20" ht="20.25" customHeight="1" x14ac:dyDescent="0.25">
      <c r="A8" s="367" t="s">
        <v>569</v>
      </c>
      <c r="B8" s="367"/>
      <c r="C8" s="367"/>
      <c r="D8" s="367"/>
      <c r="E8" s="367"/>
      <c r="F8" s="367"/>
      <c r="G8" s="367"/>
      <c r="H8" s="367"/>
      <c r="I8" s="367"/>
      <c r="J8" s="367"/>
      <c r="K8" s="367"/>
    </row>
    <row r="9" spans="1:20" ht="38.25" customHeight="1" x14ac:dyDescent="0.25">
      <c r="A9" s="378" t="s">
        <v>572</v>
      </c>
      <c r="B9" s="378"/>
      <c r="C9" s="378"/>
      <c r="D9" s="378"/>
      <c r="E9" s="378"/>
      <c r="F9" s="378"/>
      <c r="G9" s="378"/>
      <c r="H9" s="378"/>
      <c r="I9" s="378"/>
      <c r="J9" s="378"/>
      <c r="K9" s="378"/>
      <c r="L9" s="44"/>
      <c r="M9" s="44"/>
      <c r="N9" s="44"/>
      <c r="O9" s="44"/>
      <c r="P9" s="44"/>
      <c r="Q9" s="44"/>
      <c r="R9" s="44"/>
      <c r="S9" s="44"/>
      <c r="T9" s="44"/>
    </row>
    <row r="10" spans="1:20" ht="15.75" x14ac:dyDescent="0.25">
      <c r="A10" s="44" t="s">
        <v>567</v>
      </c>
      <c r="B10" s="72"/>
      <c r="C10" s="72"/>
      <c r="D10" s="72"/>
      <c r="E10" s="72"/>
      <c r="F10" s="72"/>
      <c r="G10" s="45"/>
    </row>
    <row r="11" spans="1:20" ht="33" customHeight="1" x14ac:dyDescent="0.25">
      <c r="A11" s="378" t="s">
        <v>568</v>
      </c>
      <c r="B11" s="378"/>
      <c r="C11" s="378"/>
      <c r="D11" s="378"/>
      <c r="E11" s="378"/>
      <c r="F11" s="378"/>
      <c r="G11" s="378"/>
      <c r="H11" s="378"/>
      <c r="I11" s="378"/>
      <c r="J11" s="378"/>
    </row>
    <row r="12" spans="1:20" ht="15.75" x14ac:dyDescent="0.25">
      <c r="A12" s="367" t="s">
        <v>569</v>
      </c>
      <c r="B12" s="367"/>
      <c r="C12" s="367"/>
      <c r="D12" s="367"/>
      <c r="E12" s="367"/>
      <c r="F12" s="367"/>
      <c r="G12" s="367"/>
      <c r="H12" s="367"/>
      <c r="I12" s="367"/>
      <c r="J12" s="367"/>
    </row>
    <row r="13" spans="1:20" ht="15.75" x14ac:dyDescent="0.25">
      <c r="A13" s="378" t="s">
        <v>570</v>
      </c>
      <c r="B13" s="378"/>
      <c r="C13" s="378"/>
      <c r="D13" s="378"/>
      <c r="E13" s="378"/>
      <c r="F13" s="378"/>
      <c r="G13" s="378"/>
      <c r="H13" s="378"/>
      <c r="I13" s="378"/>
      <c r="J13" s="378"/>
    </row>
    <row r="15" spans="1:20" x14ac:dyDescent="0.25">
      <c r="A15" s="180" t="s">
        <v>559</v>
      </c>
      <c r="B15" s="180"/>
      <c r="C15" s="180"/>
      <c r="D15" s="180"/>
    </row>
    <row r="17" spans="1:10" ht="18.75" x14ac:dyDescent="0.25">
      <c r="A17" s="123" t="s">
        <v>573</v>
      </c>
    </row>
    <row r="19" spans="1:10" ht="89.25" customHeight="1" x14ac:dyDescent="0.25">
      <c r="A19" s="378" t="s">
        <v>574</v>
      </c>
      <c r="B19" s="378"/>
      <c r="C19" s="378"/>
      <c r="D19" s="378"/>
      <c r="E19" s="378"/>
      <c r="F19" s="378"/>
      <c r="G19" s="378"/>
      <c r="H19" s="378"/>
      <c r="I19" s="378"/>
      <c r="J19" s="378"/>
    </row>
    <row r="20" spans="1:10" x14ac:dyDescent="0.25">
      <c r="A20" s="200" t="s">
        <v>691</v>
      </c>
    </row>
  </sheetData>
  <mergeCells count="9">
    <mergeCell ref="A3:K3"/>
    <mergeCell ref="A5:K5"/>
    <mergeCell ref="A7:K7"/>
    <mergeCell ref="A19:J19"/>
    <mergeCell ref="A11:J11"/>
    <mergeCell ref="A12:J12"/>
    <mergeCell ref="A13:J13"/>
    <mergeCell ref="A8:K8"/>
    <mergeCell ref="A9:K9"/>
  </mergeCells>
  <pageMargins left="0.7" right="0.7" top="0.75" bottom="0.75" header="0.3" footer="0.3"/>
  <pageSetup paperSize="9" scale="86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tabSelected="1" view="pageBreakPreview" topLeftCell="A21" zoomScaleNormal="100" zoomScaleSheetLayoutView="100" workbookViewId="0">
      <selection activeCell="J34" sqref="J34"/>
    </sheetView>
  </sheetViews>
  <sheetFormatPr defaultRowHeight="15" x14ac:dyDescent="0.25"/>
  <cols>
    <col min="1" max="1" width="34.5703125" customWidth="1"/>
    <col min="2" max="2" width="19.85546875" customWidth="1"/>
    <col min="3" max="3" width="21.140625" customWidth="1"/>
  </cols>
  <sheetData>
    <row r="1" spans="1:11" ht="18.75" x14ac:dyDescent="0.3">
      <c r="A1" s="400" t="s">
        <v>637</v>
      </c>
      <c r="B1" s="400"/>
      <c r="C1" s="400"/>
      <c r="D1" s="100"/>
      <c r="E1" s="100"/>
      <c r="F1" s="100"/>
      <c r="G1" s="100"/>
      <c r="H1" s="100"/>
      <c r="I1" s="100"/>
      <c r="J1" s="100"/>
      <c r="K1" s="100"/>
    </row>
    <row r="3" spans="1:11" ht="18.75" x14ac:dyDescent="0.25">
      <c r="A3" s="448" t="s">
        <v>575</v>
      </c>
      <c r="B3" s="448"/>
      <c r="C3" s="448"/>
    </row>
    <row r="5" spans="1:11" ht="56.25" customHeight="1" x14ac:dyDescent="0.25">
      <c r="A5" s="446" t="s">
        <v>576</v>
      </c>
      <c r="B5" s="446"/>
      <c r="C5" s="446"/>
    </row>
    <row r="6" spans="1:11" ht="3" customHeight="1" x14ac:dyDescent="0.25"/>
    <row r="7" spans="1:11" ht="23.25" customHeight="1" x14ac:dyDescent="0.25">
      <c r="A7" s="378" t="s">
        <v>577</v>
      </c>
      <c r="B7" s="378"/>
      <c r="C7" s="378"/>
    </row>
    <row r="8" spans="1:11" ht="23.25" customHeight="1" x14ac:dyDescent="0.25">
      <c r="A8" s="44" t="s">
        <v>591</v>
      </c>
      <c r="B8" s="158"/>
      <c r="C8" s="158"/>
    </row>
    <row r="9" spans="1:11" ht="15.75" thickBot="1" x14ac:dyDescent="0.3"/>
    <row r="10" spans="1:11" x14ac:dyDescent="0.25">
      <c r="A10" s="364" t="s">
        <v>44</v>
      </c>
      <c r="B10" s="265" t="s">
        <v>289</v>
      </c>
      <c r="C10" s="275" t="s">
        <v>290</v>
      </c>
    </row>
    <row r="11" spans="1:11" ht="15.75" thickBot="1" x14ac:dyDescent="0.3">
      <c r="A11" s="366"/>
      <c r="B11" s="266" t="s">
        <v>274</v>
      </c>
      <c r="C11" s="276" t="s">
        <v>274</v>
      </c>
    </row>
    <row r="12" spans="1:11" ht="15.75" thickBot="1" x14ac:dyDescent="0.3">
      <c r="A12" s="159">
        <v>1</v>
      </c>
      <c r="B12" s="159">
        <v>2</v>
      </c>
      <c r="C12" s="207">
        <v>3</v>
      </c>
    </row>
    <row r="13" spans="1:11" ht="35.1" customHeight="1" thickBot="1" x14ac:dyDescent="0.3">
      <c r="A13" s="10" t="s">
        <v>581</v>
      </c>
      <c r="B13" s="268">
        <v>1927146.77</v>
      </c>
      <c r="C13" s="209">
        <v>2102533.73</v>
      </c>
    </row>
    <row r="14" spans="1:11" ht="35.1" customHeight="1" thickBot="1" x14ac:dyDescent="0.3">
      <c r="A14" s="10" t="s">
        <v>582</v>
      </c>
      <c r="B14" s="268">
        <f>B15+B16</f>
        <v>2691175.81</v>
      </c>
      <c r="C14" s="209">
        <f>C15+C16</f>
        <v>1048813.5</v>
      </c>
    </row>
    <row r="15" spans="1:11" ht="35.1" customHeight="1" thickBot="1" x14ac:dyDescent="0.3">
      <c r="A15" s="10" t="s">
        <v>583</v>
      </c>
      <c r="B15" s="268">
        <v>215817.37</v>
      </c>
      <c r="C15" s="209">
        <v>139851.20000000001</v>
      </c>
      <c r="F15" s="179"/>
    </row>
    <row r="16" spans="1:11" ht="35.1" customHeight="1" thickBot="1" x14ac:dyDescent="0.3">
      <c r="A16" s="10" t="s">
        <v>578</v>
      </c>
      <c r="B16" s="268">
        <v>2475358.44</v>
      </c>
      <c r="C16" s="209">
        <v>908962.3</v>
      </c>
    </row>
    <row r="17" spans="1:3" ht="35.1" customHeight="1" thickBot="1" x14ac:dyDescent="0.3">
      <c r="A17" s="181" t="s">
        <v>584</v>
      </c>
      <c r="B17" s="268">
        <f>B18+B19</f>
        <v>2610946.7199999997</v>
      </c>
      <c r="C17" s="209">
        <f>C18+C19</f>
        <v>3261294.18</v>
      </c>
    </row>
    <row r="18" spans="1:3" ht="35.1" customHeight="1" thickBot="1" x14ac:dyDescent="0.3">
      <c r="A18" s="10" t="s">
        <v>579</v>
      </c>
      <c r="B18" s="268">
        <v>2499970.21</v>
      </c>
      <c r="C18" s="209">
        <v>3006702.74</v>
      </c>
    </row>
    <row r="19" spans="1:3" ht="35.1" customHeight="1" thickBot="1" x14ac:dyDescent="0.3">
      <c r="A19" s="10" t="s">
        <v>578</v>
      </c>
      <c r="B19" s="268">
        <v>110976.51</v>
      </c>
      <c r="C19" s="209">
        <v>254591.44</v>
      </c>
    </row>
    <row r="20" spans="1:3" ht="35.1" customHeight="1" thickBot="1" x14ac:dyDescent="0.3">
      <c r="A20" s="10" t="s">
        <v>585</v>
      </c>
      <c r="B20" s="268">
        <v>5990.78</v>
      </c>
      <c r="C20" s="209">
        <v>36211.5</v>
      </c>
    </row>
    <row r="21" spans="1:3" ht="35.1" customHeight="1" thickBot="1" x14ac:dyDescent="0.3">
      <c r="A21" s="10" t="s">
        <v>586</v>
      </c>
      <c r="B21" s="268">
        <v>274180.99</v>
      </c>
      <c r="C21" s="209">
        <v>721641.13</v>
      </c>
    </row>
    <row r="22" spans="1:3" ht="35.1" customHeight="1" thickBot="1" x14ac:dyDescent="0.3">
      <c r="A22" s="10" t="s">
        <v>587</v>
      </c>
      <c r="B22" s="268">
        <v>137470.76999999999</v>
      </c>
      <c r="C22" s="209">
        <v>160660.73000000001</v>
      </c>
    </row>
    <row r="23" spans="1:3" ht="35.1" customHeight="1" thickBot="1" x14ac:dyDescent="0.3">
      <c r="A23" s="71" t="s">
        <v>580</v>
      </c>
      <c r="B23" s="15">
        <f>B13+B14+B17+B20+B21+B22</f>
        <v>7646911.8399999999</v>
      </c>
      <c r="C23" s="210">
        <f>C13+C14+C17+C20+C21+C22</f>
        <v>7331154.7700000005</v>
      </c>
    </row>
    <row r="24" spans="1:3" ht="157.5" customHeight="1" x14ac:dyDescent="0.25"/>
    <row r="25" spans="1:3" x14ac:dyDescent="0.25">
      <c r="A25" s="2" t="s">
        <v>588</v>
      </c>
    </row>
    <row r="26" spans="1:3" ht="15.75" thickBot="1" x14ac:dyDescent="0.3"/>
    <row r="27" spans="1:3" x14ac:dyDescent="0.25">
      <c r="A27" s="23"/>
      <c r="B27" s="156" t="s">
        <v>290</v>
      </c>
    </row>
    <row r="28" spans="1:3" ht="15.75" thickBot="1" x14ac:dyDescent="0.3">
      <c r="A28" s="159" t="s">
        <v>44</v>
      </c>
      <c r="B28" s="157" t="s">
        <v>274</v>
      </c>
    </row>
    <row r="29" spans="1:3" ht="15.75" thickBot="1" x14ac:dyDescent="0.3">
      <c r="A29" s="159">
        <v>1</v>
      </c>
      <c r="B29" s="157">
        <v>2</v>
      </c>
    </row>
    <row r="30" spans="1:3" ht="26.25" customHeight="1" thickBot="1" x14ac:dyDescent="0.3">
      <c r="A30" s="14" t="s">
        <v>589</v>
      </c>
      <c r="B30" s="186">
        <f>SUM(B31:B35)</f>
        <v>8306876.0800000001</v>
      </c>
    </row>
    <row r="31" spans="1:3" ht="37.5" customHeight="1" thickBot="1" x14ac:dyDescent="0.3">
      <c r="A31" s="10" t="s">
        <v>590</v>
      </c>
      <c r="B31" s="185">
        <v>1048813.5</v>
      </c>
    </row>
    <row r="32" spans="1:3" ht="36" customHeight="1" thickBot="1" x14ac:dyDescent="0.3">
      <c r="A32" s="10" t="s">
        <v>612</v>
      </c>
      <c r="B32" s="185">
        <v>3261294.18</v>
      </c>
    </row>
    <row r="33" spans="1:2" ht="34.5" customHeight="1" thickBot="1" x14ac:dyDescent="0.3">
      <c r="A33" s="10" t="s">
        <v>613</v>
      </c>
      <c r="B33" s="185">
        <v>975721.31</v>
      </c>
    </row>
    <row r="34" spans="1:2" ht="26.25" customHeight="1" thickBot="1" x14ac:dyDescent="0.3">
      <c r="A34" s="10" t="s">
        <v>614</v>
      </c>
      <c r="B34" s="185">
        <v>160660.73000000001</v>
      </c>
    </row>
    <row r="35" spans="1:2" ht="27" customHeight="1" thickBot="1" x14ac:dyDescent="0.3">
      <c r="A35" s="10" t="s">
        <v>615</v>
      </c>
      <c r="B35" s="185">
        <v>2860386.36</v>
      </c>
    </row>
  </sheetData>
  <mergeCells count="5">
    <mergeCell ref="A5:C5"/>
    <mergeCell ref="A7:C7"/>
    <mergeCell ref="A1:C1"/>
    <mergeCell ref="A3:C3"/>
    <mergeCell ref="A10:A11"/>
  </mergeCells>
  <pageMargins left="0.70866141732283472" right="0.70866141732283472" top="0.55118110236220474" bottom="0.55118110236220474" header="0.31496062992125984" footer="0.31496062992125984"/>
  <pageSetup paperSize="9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view="pageBreakPreview" topLeftCell="A43" zoomScaleNormal="100" zoomScaleSheetLayoutView="100" workbookViewId="0">
      <selection activeCell="A26" sqref="A26:E66"/>
    </sheetView>
  </sheetViews>
  <sheetFormatPr defaultRowHeight="15" x14ac:dyDescent="0.25"/>
  <cols>
    <col min="2" max="2" width="54" customWidth="1"/>
    <col min="3" max="3" width="32.85546875" customWidth="1"/>
    <col min="4" max="4" width="26.28515625" customWidth="1"/>
    <col min="8" max="8" width="11.42578125" bestFit="1" customWidth="1"/>
  </cols>
  <sheetData>
    <row r="1" spans="2:5" ht="18.75" x14ac:dyDescent="0.3">
      <c r="B1" s="400" t="s">
        <v>637</v>
      </c>
      <c r="C1" s="400"/>
      <c r="D1" s="100"/>
    </row>
    <row r="3" spans="2:5" ht="18.75" x14ac:dyDescent="0.25">
      <c r="B3" s="123" t="s">
        <v>575</v>
      </c>
      <c r="C3" s="123"/>
      <c r="D3" s="123"/>
    </row>
    <row r="5" spans="2:5" ht="15.75" x14ac:dyDescent="0.25">
      <c r="B5" s="44" t="s">
        <v>592</v>
      </c>
      <c r="C5" s="45"/>
      <c r="D5" s="45"/>
      <c r="E5" s="45"/>
    </row>
    <row r="6" spans="2:5" ht="15.75" thickBot="1" x14ac:dyDescent="0.3"/>
    <row r="7" spans="2:5" x14ac:dyDescent="0.25">
      <c r="B7" s="364" t="s">
        <v>44</v>
      </c>
      <c r="C7" s="156" t="s">
        <v>290</v>
      </c>
    </row>
    <row r="8" spans="2:5" ht="15.75" thickBot="1" x14ac:dyDescent="0.3">
      <c r="B8" s="366"/>
      <c r="C8" s="157" t="s">
        <v>274</v>
      </c>
    </row>
    <row r="9" spans="2:5" ht="15.75" thickBot="1" x14ac:dyDescent="0.3">
      <c r="B9" s="159">
        <v>1</v>
      </c>
      <c r="C9" s="157">
        <v>2</v>
      </c>
    </row>
    <row r="10" spans="2:5" ht="35.1" customHeight="1" thickBot="1" x14ac:dyDescent="0.3">
      <c r="B10" s="10" t="s">
        <v>596</v>
      </c>
      <c r="C10" s="162">
        <v>100790.82</v>
      </c>
    </row>
    <row r="11" spans="2:5" ht="35.1" customHeight="1" thickBot="1" x14ac:dyDescent="0.3">
      <c r="B11" s="10" t="s">
        <v>597</v>
      </c>
      <c r="C11" s="162">
        <f>SUM(C12:C15)</f>
        <v>3144369.74</v>
      </c>
    </row>
    <row r="12" spans="2:5" ht="35.1" customHeight="1" thickBot="1" x14ac:dyDescent="0.3">
      <c r="B12" s="10" t="s">
        <v>598</v>
      </c>
      <c r="C12" s="290">
        <v>215274.78</v>
      </c>
    </row>
    <row r="13" spans="2:5" ht="35.1" customHeight="1" thickBot="1" x14ac:dyDescent="0.3">
      <c r="B13" s="10" t="s">
        <v>593</v>
      </c>
      <c r="C13" s="290">
        <v>1614357.56</v>
      </c>
    </row>
    <row r="14" spans="2:5" ht="35.1" customHeight="1" thickBot="1" x14ac:dyDescent="0.3">
      <c r="B14" s="10" t="s">
        <v>594</v>
      </c>
      <c r="C14" s="290">
        <v>887340.05</v>
      </c>
    </row>
    <row r="15" spans="2:5" ht="35.1" customHeight="1" thickBot="1" x14ac:dyDescent="0.3">
      <c r="B15" s="10" t="s">
        <v>595</v>
      </c>
      <c r="C15" s="162">
        <v>427397.35</v>
      </c>
    </row>
    <row r="16" spans="2:5" ht="35.1" customHeight="1" thickBot="1" x14ac:dyDescent="0.3">
      <c r="B16" s="10" t="s">
        <v>599</v>
      </c>
      <c r="C16" s="162">
        <f>SUM(C17:C22)</f>
        <v>2338745.23</v>
      </c>
    </row>
    <row r="17" spans="1:8" ht="35.1" customHeight="1" thickBot="1" x14ac:dyDescent="0.3">
      <c r="B17" s="10" t="s">
        <v>649</v>
      </c>
      <c r="C17" s="162">
        <v>2102533.73</v>
      </c>
    </row>
    <row r="18" spans="1:8" ht="35.1" customHeight="1" thickBot="1" x14ac:dyDescent="0.3">
      <c r="B18" s="10" t="s">
        <v>600</v>
      </c>
      <c r="C18" s="162">
        <v>28011.5</v>
      </c>
    </row>
    <row r="19" spans="1:8" ht="35.1" customHeight="1" thickBot="1" x14ac:dyDescent="0.3">
      <c r="B19" s="10" t="s">
        <v>601</v>
      </c>
      <c r="C19" s="162">
        <v>93000</v>
      </c>
    </row>
    <row r="20" spans="1:8" ht="35.1" customHeight="1" thickBot="1" x14ac:dyDescent="0.3">
      <c r="B20" s="10" t="s">
        <v>602</v>
      </c>
      <c r="C20" s="162">
        <v>0</v>
      </c>
    </row>
    <row r="21" spans="1:8" ht="35.1" customHeight="1" thickBot="1" x14ac:dyDescent="0.3">
      <c r="B21" s="10" t="s">
        <v>603</v>
      </c>
      <c r="C21" s="162">
        <v>0</v>
      </c>
    </row>
    <row r="22" spans="1:8" ht="43.5" customHeight="1" thickBot="1" x14ac:dyDescent="0.3">
      <c r="B22" s="10" t="s">
        <v>604</v>
      </c>
      <c r="C22" s="162">
        <v>115200</v>
      </c>
      <c r="D22" s="231"/>
    </row>
    <row r="23" spans="1:8" ht="35.1" customHeight="1" thickBot="1" x14ac:dyDescent="0.3">
      <c r="B23" s="10" t="s">
        <v>605</v>
      </c>
      <c r="C23" s="162">
        <v>2722970.29</v>
      </c>
      <c r="D23" s="231"/>
      <c r="H23" s="231"/>
    </row>
    <row r="24" spans="1:8" ht="35.1" customHeight="1" thickBot="1" x14ac:dyDescent="0.3">
      <c r="B24" s="182" t="s">
        <v>22</v>
      </c>
      <c r="C24" s="163">
        <f>C10+C11+C16+C23</f>
        <v>8306876.0800000001</v>
      </c>
      <c r="D24" s="231"/>
    </row>
    <row r="25" spans="1:8" ht="26.25" customHeight="1" x14ac:dyDescent="0.25"/>
    <row r="26" spans="1:8" ht="15.75" x14ac:dyDescent="0.25">
      <c r="A26" s="311"/>
      <c r="B26" s="44" t="s">
        <v>606</v>
      </c>
      <c r="C26" s="311"/>
      <c r="D26" s="311"/>
      <c r="E26" s="311"/>
    </row>
    <row r="27" spans="1:8" ht="16.5" thickBot="1" x14ac:dyDescent="0.3">
      <c r="A27" s="311"/>
      <c r="B27" s="311"/>
      <c r="C27" s="311"/>
      <c r="D27" s="311"/>
      <c r="E27" s="311"/>
    </row>
    <row r="28" spans="1:8" ht="39.75" customHeight="1" thickBot="1" x14ac:dyDescent="0.3">
      <c r="A28" s="311"/>
      <c r="B28" s="309" t="s">
        <v>44</v>
      </c>
      <c r="C28" s="309" t="s">
        <v>607</v>
      </c>
      <c r="D28" s="310" t="s">
        <v>608</v>
      </c>
      <c r="E28" s="311"/>
    </row>
    <row r="29" spans="1:8" ht="18" customHeight="1" thickBot="1" x14ac:dyDescent="0.3">
      <c r="A29" s="311"/>
      <c r="B29" s="312">
        <v>1</v>
      </c>
      <c r="C29" s="312">
        <v>2</v>
      </c>
      <c r="D29" s="313">
        <v>3</v>
      </c>
      <c r="E29" s="311"/>
    </row>
    <row r="30" spans="1:8" ht="35.1" customHeight="1" thickBot="1" x14ac:dyDescent="0.3">
      <c r="A30" s="311"/>
      <c r="B30" s="314" t="s">
        <v>733</v>
      </c>
      <c r="C30" s="315">
        <f>SUM(C31:C36)</f>
        <v>8097123.9800000004</v>
      </c>
      <c r="D30" s="316">
        <f>SUM(D31:D36)</f>
        <v>102249.62</v>
      </c>
      <c r="E30" s="311"/>
    </row>
    <row r="31" spans="1:8" ht="35.1" customHeight="1" thickBot="1" x14ac:dyDescent="0.3">
      <c r="A31" s="311"/>
      <c r="B31" s="314" t="s">
        <v>734</v>
      </c>
      <c r="C31" s="108">
        <v>4463369.1100000003</v>
      </c>
      <c r="D31" s="109">
        <v>53077.36</v>
      </c>
      <c r="E31" s="311"/>
    </row>
    <row r="32" spans="1:8" ht="35.1" customHeight="1" thickBot="1" x14ac:dyDescent="0.3">
      <c r="A32" s="311"/>
      <c r="B32" s="314" t="s">
        <v>735</v>
      </c>
      <c r="C32" s="108">
        <v>1205147.1599999999</v>
      </c>
      <c r="D32" s="109">
        <v>49172.26</v>
      </c>
      <c r="E32" s="311"/>
    </row>
    <row r="33" spans="1:5" ht="35.1" customHeight="1" thickBot="1" x14ac:dyDescent="0.3">
      <c r="A33" s="311"/>
      <c r="B33" s="314" t="s">
        <v>736</v>
      </c>
      <c r="C33" s="108">
        <v>295519.42</v>
      </c>
      <c r="D33" s="109"/>
      <c r="E33" s="311"/>
    </row>
    <row r="34" spans="1:5" ht="35.1" customHeight="1" thickBot="1" x14ac:dyDescent="0.3">
      <c r="A34" s="311"/>
      <c r="B34" s="314" t="s">
        <v>737</v>
      </c>
      <c r="C34" s="108">
        <v>31761.55</v>
      </c>
      <c r="D34" s="109"/>
      <c r="E34" s="311"/>
    </row>
    <row r="35" spans="1:5" ht="35.1" customHeight="1" thickBot="1" x14ac:dyDescent="0.3">
      <c r="A35" s="311"/>
      <c r="B35" s="314" t="s">
        <v>738</v>
      </c>
      <c r="C35" s="108">
        <v>1437991.43</v>
      </c>
      <c r="D35" s="109"/>
      <c r="E35" s="311"/>
    </row>
    <row r="36" spans="1:5" ht="34.5" customHeight="1" thickBot="1" x14ac:dyDescent="0.3">
      <c r="A36" s="311"/>
      <c r="B36" s="314" t="s">
        <v>739</v>
      </c>
      <c r="C36" s="108">
        <v>663335.31000000006</v>
      </c>
      <c r="D36" s="109"/>
      <c r="E36" s="311"/>
    </row>
    <row r="37" spans="1:5" ht="62.25" customHeight="1" thickBot="1" x14ac:dyDescent="0.3">
      <c r="A37" s="311"/>
      <c r="B37" s="314" t="s">
        <v>740</v>
      </c>
      <c r="C37" s="108"/>
      <c r="D37" s="109"/>
      <c r="E37" s="311"/>
    </row>
    <row r="38" spans="1:5" ht="30" customHeight="1" x14ac:dyDescent="0.25">
      <c r="A38" s="311"/>
      <c r="B38" s="311"/>
      <c r="C38" s="311"/>
      <c r="D38" s="311"/>
      <c r="E38" s="311"/>
    </row>
    <row r="39" spans="1:5" ht="15.75" x14ac:dyDescent="0.25">
      <c r="A39" s="318"/>
      <c r="B39" s="317" t="s">
        <v>678</v>
      </c>
      <c r="C39" s="318"/>
      <c r="D39" s="318"/>
      <c r="E39" s="311"/>
    </row>
    <row r="40" spans="1:5" ht="39" customHeight="1" x14ac:dyDescent="0.25">
      <c r="A40" s="318"/>
      <c r="B40" s="317"/>
      <c r="C40" s="318"/>
      <c r="D40" s="318"/>
      <c r="E40" s="311"/>
    </row>
    <row r="41" spans="1:5" ht="20.100000000000001" customHeight="1" x14ac:dyDescent="0.25">
      <c r="A41" s="318"/>
      <c r="B41" s="274" t="s">
        <v>680</v>
      </c>
      <c r="C41" s="450" t="s">
        <v>681</v>
      </c>
      <c r="D41" s="450"/>
      <c r="E41" s="320"/>
    </row>
    <row r="42" spans="1:5" ht="20.100000000000001" customHeight="1" x14ac:dyDescent="0.25">
      <c r="A42" s="318"/>
      <c r="B42" s="274"/>
      <c r="C42" s="274"/>
      <c r="D42" s="274"/>
      <c r="E42" s="320"/>
    </row>
    <row r="43" spans="1:5" ht="20.100000000000001" customHeight="1" x14ac:dyDescent="0.25">
      <c r="A43" s="319"/>
      <c r="B43" s="274"/>
      <c r="C43" s="450"/>
      <c r="D43" s="450"/>
      <c r="E43" s="320"/>
    </row>
    <row r="44" spans="1:5" ht="20.100000000000001" customHeight="1" x14ac:dyDescent="0.25">
      <c r="A44" s="319"/>
      <c r="B44" s="274" t="s">
        <v>682</v>
      </c>
      <c r="C44" s="274" t="s">
        <v>681</v>
      </c>
      <c r="D44" s="274"/>
      <c r="E44" s="320"/>
    </row>
    <row r="45" spans="1:5" ht="20.100000000000001" customHeight="1" x14ac:dyDescent="0.25">
      <c r="A45" s="319"/>
      <c r="B45" s="274"/>
      <c r="C45" s="274"/>
      <c r="D45" s="274"/>
      <c r="E45" s="320"/>
    </row>
    <row r="46" spans="1:5" ht="20.100000000000001" customHeight="1" x14ac:dyDescent="0.25">
      <c r="A46" s="319"/>
      <c r="B46" s="274"/>
      <c r="C46" s="274"/>
      <c r="D46" s="274"/>
      <c r="E46" s="320"/>
    </row>
    <row r="47" spans="1:5" ht="20.100000000000001" customHeight="1" x14ac:dyDescent="0.25">
      <c r="A47" s="319"/>
      <c r="B47" s="274" t="s">
        <v>683</v>
      </c>
      <c r="C47" s="450" t="s">
        <v>681</v>
      </c>
      <c r="D47" s="450"/>
      <c r="E47" s="320"/>
    </row>
    <row r="48" spans="1:5" ht="20.100000000000001" customHeight="1" x14ac:dyDescent="0.25">
      <c r="A48" s="319"/>
      <c r="B48" s="274"/>
      <c r="C48" s="274"/>
      <c r="D48" s="274"/>
      <c r="E48" s="320"/>
    </row>
    <row r="49" spans="1:5" ht="20.100000000000001" customHeight="1" x14ac:dyDescent="0.25">
      <c r="A49" s="319"/>
      <c r="B49" s="274"/>
      <c r="C49" s="274"/>
      <c r="D49" s="274"/>
      <c r="E49" s="320"/>
    </row>
    <row r="50" spans="1:5" ht="20.100000000000001" customHeight="1" x14ac:dyDescent="0.25">
      <c r="A50" s="319"/>
      <c r="B50" s="274" t="s">
        <v>684</v>
      </c>
      <c r="C50" s="450" t="s">
        <v>681</v>
      </c>
      <c r="D50" s="450"/>
      <c r="E50" s="320"/>
    </row>
    <row r="51" spans="1:5" ht="20.100000000000001" customHeight="1" x14ac:dyDescent="0.25">
      <c r="A51" s="319"/>
      <c r="B51" s="274"/>
      <c r="C51" s="274"/>
      <c r="D51" s="274"/>
      <c r="E51" s="320"/>
    </row>
    <row r="52" spans="1:5" ht="20.100000000000001" customHeight="1" x14ac:dyDescent="0.25">
      <c r="A52" s="319"/>
      <c r="B52" s="274"/>
      <c r="C52" s="274"/>
      <c r="D52" s="274"/>
      <c r="E52" s="320"/>
    </row>
    <row r="53" spans="1:5" ht="20.100000000000001" customHeight="1" x14ac:dyDescent="0.25">
      <c r="A53" s="319"/>
      <c r="B53" s="274" t="s">
        <v>685</v>
      </c>
      <c r="C53" s="450" t="s">
        <v>681</v>
      </c>
      <c r="D53" s="450"/>
      <c r="E53" s="450"/>
    </row>
    <row r="54" spans="1:5" ht="20.100000000000001" customHeight="1" x14ac:dyDescent="0.25">
      <c r="A54" s="319"/>
      <c r="B54" s="274"/>
      <c r="C54" s="274"/>
      <c r="D54" s="274"/>
      <c r="E54" s="274"/>
    </row>
    <row r="55" spans="1:5" ht="20.100000000000001" customHeight="1" x14ac:dyDescent="0.25">
      <c r="A55" s="319"/>
      <c r="B55" s="274"/>
      <c r="C55" s="274"/>
      <c r="D55" s="274"/>
      <c r="E55" s="274"/>
    </row>
    <row r="56" spans="1:5" ht="20.100000000000001" customHeight="1" x14ac:dyDescent="0.25">
      <c r="A56" s="319"/>
      <c r="B56" s="274" t="s">
        <v>686</v>
      </c>
      <c r="C56" s="450" t="s">
        <v>681</v>
      </c>
      <c r="D56" s="450"/>
      <c r="E56" s="320"/>
    </row>
    <row r="57" spans="1:5" ht="20.100000000000001" customHeight="1" x14ac:dyDescent="0.25">
      <c r="A57" s="319"/>
      <c r="B57" s="274"/>
      <c r="C57" s="274"/>
      <c r="D57" s="274"/>
      <c r="E57" s="320"/>
    </row>
    <row r="58" spans="1:5" ht="20.100000000000001" customHeight="1" x14ac:dyDescent="0.25">
      <c r="A58" s="319"/>
      <c r="B58" s="274"/>
      <c r="C58" s="274"/>
      <c r="D58" s="274"/>
      <c r="E58" s="320"/>
    </row>
    <row r="59" spans="1:5" ht="20.100000000000001" customHeight="1" x14ac:dyDescent="0.25">
      <c r="A59" s="319"/>
      <c r="B59" s="274" t="s">
        <v>687</v>
      </c>
      <c r="C59" s="450" t="s">
        <v>681</v>
      </c>
      <c r="D59" s="450"/>
      <c r="E59" s="450"/>
    </row>
    <row r="60" spans="1:5" ht="20.100000000000001" customHeight="1" x14ac:dyDescent="0.25">
      <c r="A60" s="319"/>
      <c r="B60" s="274"/>
      <c r="C60" s="274"/>
      <c r="D60" s="274"/>
      <c r="E60" s="274"/>
    </row>
    <row r="61" spans="1:5" ht="20.100000000000001" customHeight="1" x14ac:dyDescent="0.25">
      <c r="A61" s="319"/>
      <c r="B61" s="274"/>
      <c r="C61" s="274"/>
      <c r="D61" s="274"/>
      <c r="E61" s="274"/>
    </row>
    <row r="62" spans="1:5" ht="20.100000000000001" customHeight="1" x14ac:dyDescent="0.25">
      <c r="A62" s="319"/>
      <c r="B62" s="274" t="s">
        <v>688</v>
      </c>
      <c r="C62" s="450" t="s">
        <v>681</v>
      </c>
      <c r="D62" s="450"/>
      <c r="E62" s="320"/>
    </row>
    <row r="63" spans="1:5" ht="20.100000000000001" customHeight="1" x14ac:dyDescent="0.25">
      <c r="A63" s="319"/>
      <c r="B63" s="274"/>
      <c r="C63" s="274"/>
      <c r="D63" s="274"/>
      <c r="E63" s="320"/>
    </row>
    <row r="64" spans="1:5" ht="20.100000000000001" customHeight="1" x14ac:dyDescent="0.25">
      <c r="A64" s="319"/>
      <c r="B64" s="274"/>
      <c r="C64" s="274"/>
      <c r="D64" s="274"/>
      <c r="E64" s="320"/>
    </row>
    <row r="65" spans="1:5" ht="20.100000000000001" customHeight="1" x14ac:dyDescent="0.25">
      <c r="A65" s="319"/>
      <c r="B65" s="274" t="s">
        <v>689</v>
      </c>
      <c r="C65" s="450" t="s">
        <v>681</v>
      </c>
      <c r="D65" s="450"/>
      <c r="E65" s="320"/>
    </row>
    <row r="66" spans="1:5" ht="15.75" x14ac:dyDescent="0.25">
      <c r="A66" s="319"/>
      <c r="B66" s="274"/>
      <c r="C66" s="450"/>
      <c r="D66" s="450"/>
      <c r="E66" s="320"/>
    </row>
    <row r="67" spans="1:5" x14ac:dyDescent="0.25">
      <c r="A67" s="192"/>
      <c r="B67" s="193"/>
      <c r="C67" s="193"/>
      <c r="D67" s="191"/>
    </row>
    <row r="68" spans="1:5" x14ac:dyDescent="0.25">
      <c r="A68" s="192"/>
      <c r="B68" s="449"/>
      <c r="C68" s="449"/>
      <c r="D68" s="191"/>
    </row>
    <row r="69" spans="1:5" x14ac:dyDescent="0.25">
      <c r="A69" s="192"/>
      <c r="B69" s="193"/>
      <c r="C69" s="193"/>
      <c r="D69" s="191"/>
    </row>
    <row r="70" spans="1:5" x14ac:dyDescent="0.25">
      <c r="A70" s="192"/>
      <c r="B70" s="193"/>
      <c r="C70" s="193"/>
      <c r="D70" s="191"/>
    </row>
    <row r="71" spans="1:5" x14ac:dyDescent="0.25">
      <c r="A71" s="192"/>
      <c r="B71" s="449"/>
      <c r="C71" s="449"/>
      <c r="D71" s="191"/>
    </row>
    <row r="72" spans="1:5" x14ac:dyDescent="0.25">
      <c r="A72" s="192"/>
      <c r="B72" s="193"/>
      <c r="C72" s="193"/>
      <c r="D72" s="191"/>
    </row>
    <row r="73" spans="1:5" x14ac:dyDescent="0.25">
      <c r="A73" s="192"/>
      <c r="B73" s="193"/>
      <c r="C73" s="193"/>
      <c r="D73" s="191"/>
    </row>
    <row r="74" spans="1:5" x14ac:dyDescent="0.25">
      <c r="A74" s="192"/>
      <c r="B74" s="449"/>
      <c r="C74" s="449"/>
      <c r="D74" s="191"/>
    </row>
    <row r="75" spans="1:5" x14ac:dyDescent="0.25">
      <c r="A75" s="192"/>
      <c r="B75" s="193"/>
      <c r="C75" s="193"/>
      <c r="D75" s="191"/>
    </row>
    <row r="76" spans="1:5" x14ac:dyDescent="0.25">
      <c r="A76" s="192"/>
      <c r="B76" s="193"/>
      <c r="C76" s="193"/>
      <c r="D76" s="191"/>
    </row>
    <row r="77" spans="1:5" x14ac:dyDescent="0.25">
      <c r="A77" s="192"/>
      <c r="B77" s="191"/>
      <c r="C77" s="191"/>
      <c r="D77" s="191"/>
    </row>
  </sheetData>
  <mergeCells count="15">
    <mergeCell ref="B1:C1"/>
    <mergeCell ref="B7:B8"/>
    <mergeCell ref="B74:C74"/>
    <mergeCell ref="B71:C71"/>
    <mergeCell ref="B68:C68"/>
    <mergeCell ref="C41:D41"/>
    <mergeCell ref="C43:D43"/>
    <mergeCell ref="C47:D47"/>
    <mergeCell ref="C50:D50"/>
    <mergeCell ref="C53:E53"/>
    <mergeCell ref="C56:D56"/>
    <mergeCell ref="C59:E59"/>
    <mergeCell ref="C62:D62"/>
    <mergeCell ref="C65:D65"/>
    <mergeCell ref="C66:D66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view="pageBreakPreview" zoomScale="90" zoomScaleNormal="120" zoomScaleSheetLayoutView="90" workbookViewId="0">
      <selection activeCell="C31" sqref="C31"/>
    </sheetView>
  </sheetViews>
  <sheetFormatPr defaultRowHeight="15" x14ac:dyDescent="0.25"/>
  <cols>
    <col min="1" max="1" width="45.5703125" customWidth="1"/>
    <col min="2" max="2" width="14.42578125" customWidth="1"/>
    <col min="3" max="6" width="15.7109375" customWidth="1"/>
    <col min="7" max="7" width="18.140625" customWidth="1"/>
    <col min="8" max="13" width="15.7109375" customWidth="1"/>
  </cols>
  <sheetData>
    <row r="1" spans="1:13" ht="18.75" x14ac:dyDescent="0.25">
      <c r="A1" s="327" t="s">
        <v>637</v>
      </c>
      <c r="B1" s="327"/>
      <c r="C1" s="327"/>
      <c r="D1" s="327"/>
      <c r="E1" s="327"/>
      <c r="F1" s="327"/>
    </row>
    <row r="3" spans="1:13" ht="15.75" x14ac:dyDescent="0.25">
      <c r="A3" s="44" t="s">
        <v>63</v>
      </c>
      <c r="B3" s="44" t="s">
        <v>64</v>
      </c>
      <c r="C3" s="45"/>
      <c r="D3" s="45"/>
      <c r="E3" s="45"/>
      <c r="F3" s="45"/>
    </row>
    <row r="4" spans="1:13" ht="15.75" thickBot="1" x14ac:dyDescent="0.3"/>
    <row r="5" spans="1:13" x14ac:dyDescent="0.25">
      <c r="A5" s="324" t="s">
        <v>44</v>
      </c>
      <c r="B5" s="270" t="s">
        <v>45</v>
      </c>
      <c r="C5" s="343" t="s">
        <v>50</v>
      </c>
      <c r="D5" s="345"/>
      <c r="E5" s="343" t="s">
        <v>51</v>
      </c>
      <c r="F5" s="345"/>
      <c r="G5" s="202" t="s">
        <v>45</v>
      </c>
      <c r="H5" s="343" t="s">
        <v>53</v>
      </c>
      <c r="I5" s="344"/>
      <c r="J5" s="344"/>
      <c r="K5" s="345"/>
      <c r="L5" s="343" t="s">
        <v>65</v>
      </c>
      <c r="M5" s="345"/>
    </row>
    <row r="6" spans="1:13" x14ac:dyDescent="0.25">
      <c r="A6" s="325"/>
      <c r="B6" s="271" t="s">
        <v>46</v>
      </c>
      <c r="C6" s="356"/>
      <c r="D6" s="357"/>
      <c r="E6" s="356"/>
      <c r="F6" s="357"/>
      <c r="G6" s="205" t="s">
        <v>52</v>
      </c>
      <c r="H6" s="346"/>
      <c r="I6" s="347"/>
      <c r="J6" s="347"/>
      <c r="K6" s="348"/>
      <c r="L6" s="346"/>
      <c r="M6" s="348"/>
    </row>
    <row r="7" spans="1:13" x14ac:dyDescent="0.25">
      <c r="A7" s="325"/>
      <c r="B7" s="271" t="s">
        <v>47</v>
      </c>
      <c r="C7" s="356"/>
      <c r="D7" s="357"/>
      <c r="E7" s="356"/>
      <c r="F7" s="357"/>
      <c r="G7" s="205" t="s">
        <v>47</v>
      </c>
      <c r="H7" s="346"/>
      <c r="I7" s="347"/>
      <c r="J7" s="347"/>
      <c r="K7" s="348"/>
      <c r="L7" s="346"/>
      <c r="M7" s="348"/>
    </row>
    <row r="8" spans="1:13" x14ac:dyDescent="0.25">
      <c r="A8" s="325"/>
      <c r="B8" s="271" t="s">
        <v>48</v>
      </c>
      <c r="C8" s="356"/>
      <c r="D8" s="357"/>
      <c r="E8" s="356"/>
      <c r="F8" s="357"/>
      <c r="G8" s="205" t="s">
        <v>48</v>
      </c>
      <c r="H8" s="346"/>
      <c r="I8" s="347"/>
      <c r="J8" s="347"/>
      <c r="K8" s="348"/>
      <c r="L8" s="346"/>
      <c r="M8" s="348"/>
    </row>
    <row r="9" spans="1:13" ht="10.5" customHeight="1" thickBot="1" x14ac:dyDescent="0.3">
      <c r="A9" s="325"/>
      <c r="B9" s="271" t="s">
        <v>66</v>
      </c>
      <c r="C9" s="356"/>
      <c r="D9" s="357"/>
      <c r="E9" s="356"/>
      <c r="F9" s="357"/>
      <c r="G9" s="205" t="s">
        <v>66</v>
      </c>
      <c r="H9" s="349"/>
      <c r="I9" s="350"/>
      <c r="J9" s="350"/>
      <c r="K9" s="351"/>
      <c r="L9" s="349"/>
      <c r="M9" s="351"/>
    </row>
    <row r="10" spans="1:13" hidden="1" x14ac:dyDescent="0.25">
      <c r="A10" s="325"/>
      <c r="B10" s="264" t="s">
        <v>49</v>
      </c>
      <c r="C10" s="356"/>
      <c r="D10" s="357"/>
      <c r="E10" s="356"/>
      <c r="F10" s="357"/>
      <c r="G10" s="205" t="s">
        <v>49</v>
      </c>
      <c r="H10" s="354"/>
      <c r="I10" s="360"/>
      <c r="J10" s="360"/>
      <c r="K10" s="355"/>
      <c r="L10" s="354"/>
      <c r="M10" s="355"/>
    </row>
    <row r="11" spans="1:13" ht="12.75" customHeight="1" thickBot="1" x14ac:dyDescent="0.3">
      <c r="A11" s="325"/>
      <c r="B11" s="272"/>
      <c r="C11" s="358"/>
      <c r="D11" s="359"/>
      <c r="E11" s="358"/>
      <c r="F11" s="359"/>
      <c r="G11" s="205"/>
      <c r="H11" s="352"/>
      <c r="I11" s="361"/>
      <c r="J11" s="361"/>
      <c r="K11" s="353"/>
      <c r="L11" s="352"/>
      <c r="M11" s="353"/>
    </row>
    <row r="12" spans="1:13" x14ac:dyDescent="0.25">
      <c r="A12" s="325"/>
      <c r="B12" s="272"/>
      <c r="C12" s="324" t="s">
        <v>55</v>
      </c>
      <c r="D12" s="324" t="s">
        <v>12</v>
      </c>
      <c r="E12" s="324" t="s">
        <v>56</v>
      </c>
      <c r="F12" s="324" t="s">
        <v>12</v>
      </c>
      <c r="G12" s="205" t="s">
        <v>67</v>
      </c>
      <c r="H12" s="8" t="s">
        <v>57</v>
      </c>
      <c r="I12" s="324" t="s">
        <v>58</v>
      </c>
      <c r="J12" s="324" t="s">
        <v>59</v>
      </c>
      <c r="K12" s="8" t="s">
        <v>57</v>
      </c>
      <c r="L12" s="8" t="s">
        <v>57</v>
      </c>
      <c r="M12" s="9" t="s">
        <v>57</v>
      </c>
    </row>
    <row r="13" spans="1:13" x14ac:dyDescent="0.25">
      <c r="A13" s="325"/>
      <c r="B13" s="272"/>
      <c r="C13" s="325"/>
      <c r="D13" s="325"/>
      <c r="E13" s="325"/>
      <c r="F13" s="325"/>
      <c r="G13" s="204"/>
      <c r="H13" s="8" t="s">
        <v>46</v>
      </c>
      <c r="I13" s="325"/>
      <c r="J13" s="325"/>
      <c r="K13" s="8" t="s">
        <v>52</v>
      </c>
      <c r="L13" s="8" t="s">
        <v>46</v>
      </c>
      <c r="M13" s="9" t="s">
        <v>52</v>
      </c>
    </row>
    <row r="14" spans="1:13" x14ac:dyDescent="0.25">
      <c r="A14" s="325"/>
      <c r="B14" s="272"/>
      <c r="C14" s="325"/>
      <c r="D14" s="325"/>
      <c r="E14" s="325"/>
      <c r="F14" s="325"/>
      <c r="G14" s="204"/>
      <c r="H14" s="8" t="s">
        <v>47</v>
      </c>
      <c r="I14" s="325"/>
      <c r="J14" s="325"/>
      <c r="K14" s="8" t="s">
        <v>47</v>
      </c>
      <c r="L14" s="8" t="s">
        <v>47</v>
      </c>
      <c r="M14" s="9" t="s">
        <v>47</v>
      </c>
    </row>
    <row r="15" spans="1:13" ht="7.5" customHeight="1" x14ac:dyDescent="0.25">
      <c r="A15" s="325"/>
      <c r="B15" s="272"/>
      <c r="C15" s="325"/>
      <c r="D15" s="325"/>
      <c r="E15" s="325"/>
      <c r="F15" s="325"/>
      <c r="G15" s="204"/>
      <c r="H15" s="8" t="s">
        <v>48</v>
      </c>
      <c r="I15" s="325"/>
      <c r="J15" s="325"/>
      <c r="K15" s="8" t="s">
        <v>48</v>
      </c>
      <c r="L15" s="8" t="s">
        <v>48</v>
      </c>
      <c r="M15" s="9" t="s">
        <v>48</v>
      </c>
    </row>
    <row r="16" spans="1:13" ht="17.25" customHeight="1" thickBot="1" x14ac:dyDescent="0.3">
      <c r="A16" s="326"/>
      <c r="B16" s="273"/>
      <c r="C16" s="326"/>
      <c r="D16" s="326"/>
      <c r="E16" s="326"/>
      <c r="F16" s="326"/>
      <c r="G16" s="203"/>
      <c r="H16" s="46"/>
      <c r="I16" s="326"/>
      <c r="J16" s="326"/>
      <c r="K16" s="47" t="s">
        <v>60</v>
      </c>
      <c r="L16" s="47" t="s">
        <v>61</v>
      </c>
      <c r="M16" s="7" t="s">
        <v>62</v>
      </c>
    </row>
    <row r="17" spans="1:13" ht="15.75" thickBot="1" x14ac:dyDescent="0.3">
      <c r="A17" s="47">
        <v>1</v>
      </c>
      <c r="B17" s="47">
        <v>2</v>
      </c>
      <c r="C17" s="47">
        <v>3</v>
      </c>
      <c r="D17" s="47">
        <v>4</v>
      </c>
      <c r="E17" s="47">
        <v>5</v>
      </c>
      <c r="F17" s="47">
        <v>6</v>
      </c>
      <c r="G17" s="47">
        <v>7</v>
      </c>
      <c r="H17" s="47">
        <v>8</v>
      </c>
      <c r="I17" s="47">
        <v>9</v>
      </c>
      <c r="J17" s="47">
        <v>10</v>
      </c>
      <c r="K17" s="47">
        <v>11</v>
      </c>
      <c r="L17" s="47">
        <v>12</v>
      </c>
      <c r="M17" s="7">
        <v>13</v>
      </c>
    </row>
    <row r="18" spans="1:13" ht="26.25" customHeight="1" thickBot="1" x14ac:dyDescent="0.3">
      <c r="A18" s="10" t="s">
        <v>725</v>
      </c>
      <c r="B18" s="11">
        <v>5000</v>
      </c>
      <c r="C18" s="11"/>
      <c r="D18" s="11"/>
      <c r="E18" s="11"/>
      <c r="F18" s="11"/>
      <c r="G18" s="11">
        <f>B18+C18+D18-E18-F18</f>
        <v>5000</v>
      </c>
      <c r="H18" s="11">
        <v>5000</v>
      </c>
      <c r="I18" s="11"/>
      <c r="J18" s="11"/>
      <c r="K18" s="11">
        <f>H18+I18-J18</f>
        <v>5000</v>
      </c>
      <c r="L18" s="15">
        <f>B18-H18</f>
        <v>0</v>
      </c>
      <c r="M18" s="29">
        <f>G18-K18</f>
        <v>0</v>
      </c>
    </row>
    <row r="19" spans="1:13" ht="30.75" customHeight="1" thickBot="1" x14ac:dyDescent="0.3">
      <c r="A19" s="10" t="s">
        <v>726</v>
      </c>
      <c r="B19" s="11">
        <v>133950</v>
      </c>
      <c r="C19" s="11"/>
      <c r="D19" s="11"/>
      <c r="E19" s="11"/>
      <c r="F19" s="11"/>
      <c r="G19" s="11">
        <f>B19+C19+D19-E19-F19</f>
        <v>133950</v>
      </c>
      <c r="H19" s="11">
        <v>133950</v>
      </c>
      <c r="I19" s="11"/>
      <c r="J19" s="11"/>
      <c r="K19" s="11">
        <f t="shared" ref="K19:K27" si="0">H19+I19-J19</f>
        <v>133950</v>
      </c>
      <c r="L19" s="15">
        <f t="shared" ref="L19:L27" si="1">B19-H19</f>
        <v>0</v>
      </c>
      <c r="M19" s="29">
        <f t="shared" ref="M19:M27" si="2">G19-K19</f>
        <v>0</v>
      </c>
    </row>
    <row r="20" spans="1:13" ht="29.25" customHeight="1" thickBot="1" x14ac:dyDescent="0.3">
      <c r="A20" s="10" t="s">
        <v>727</v>
      </c>
      <c r="B20" s="11">
        <v>1390000</v>
      </c>
      <c r="C20" s="11"/>
      <c r="D20" s="11"/>
      <c r="E20" s="11"/>
      <c r="F20" s="11"/>
      <c r="G20" s="11">
        <f t="shared" ref="G20:G27" si="3">B20+C20+D20-E20-F20</f>
        <v>1390000</v>
      </c>
      <c r="H20" s="11">
        <v>1390000</v>
      </c>
      <c r="I20" s="11"/>
      <c r="J20" s="11"/>
      <c r="K20" s="11">
        <f t="shared" si="0"/>
        <v>1390000</v>
      </c>
      <c r="L20" s="15">
        <f t="shared" si="1"/>
        <v>0</v>
      </c>
      <c r="M20" s="29">
        <f t="shared" si="2"/>
        <v>0</v>
      </c>
    </row>
    <row r="21" spans="1:13" ht="29.25" customHeight="1" thickBot="1" x14ac:dyDescent="0.3">
      <c r="A21" s="10" t="s">
        <v>728</v>
      </c>
      <c r="B21" s="11">
        <v>68000</v>
      </c>
      <c r="C21" s="11"/>
      <c r="D21" s="11"/>
      <c r="E21" s="11"/>
      <c r="F21" s="11"/>
      <c r="G21" s="11">
        <f t="shared" si="3"/>
        <v>68000</v>
      </c>
      <c r="H21" s="11">
        <v>68000</v>
      </c>
      <c r="I21" s="11"/>
      <c r="J21" s="11"/>
      <c r="K21" s="11">
        <f t="shared" si="0"/>
        <v>68000</v>
      </c>
      <c r="L21" s="15">
        <f t="shared" si="1"/>
        <v>0</v>
      </c>
      <c r="M21" s="29">
        <f t="shared" si="2"/>
        <v>0</v>
      </c>
    </row>
    <row r="22" spans="1:13" ht="26.25" thickBot="1" x14ac:dyDescent="0.3">
      <c r="A22" s="10" t="s">
        <v>729</v>
      </c>
      <c r="B22" s="11">
        <v>934650</v>
      </c>
      <c r="C22" s="11"/>
      <c r="D22" s="11"/>
      <c r="E22" s="11"/>
      <c r="F22" s="11"/>
      <c r="G22" s="11">
        <f t="shared" si="3"/>
        <v>934650</v>
      </c>
      <c r="H22" s="11">
        <v>836055.2</v>
      </c>
      <c r="I22" s="11"/>
      <c r="J22" s="11">
        <v>73646.91</v>
      </c>
      <c r="K22" s="11">
        <f t="shared" si="0"/>
        <v>762408.28999999992</v>
      </c>
      <c r="L22" s="15">
        <f t="shared" si="1"/>
        <v>98594.800000000047</v>
      </c>
      <c r="M22" s="29">
        <f t="shared" si="2"/>
        <v>172241.71000000008</v>
      </c>
    </row>
    <row r="23" spans="1:13" ht="30" customHeight="1" thickBot="1" x14ac:dyDescent="0.3">
      <c r="A23" s="10" t="s">
        <v>730</v>
      </c>
      <c r="B23" s="11">
        <v>2000</v>
      </c>
      <c r="C23" s="11"/>
      <c r="D23" s="11"/>
      <c r="E23" s="11"/>
      <c r="F23" s="11"/>
      <c r="G23" s="11">
        <f t="shared" si="3"/>
        <v>2000</v>
      </c>
      <c r="H23" s="11">
        <v>2000</v>
      </c>
      <c r="I23" s="11"/>
      <c r="J23" s="11"/>
      <c r="K23" s="11">
        <f t="shared" si="0"/>
        <v>2000</v>
      </c>
      <c r="L23" s="15">
        <f t="shared" si="1"/>
        <v>0</v>
      </c>
      <c r="M23" s="29">
        <f t="shared" si="2"/>
        <v>0</v>
      </c>
    </row>
    <row r="24" spans="1:13" ht="26.25" thickBot="1" x14ac:dyDescent="0.3">
      <c r="A24" s="10" t="s">
        <v>623</v>
      </c>
      <c r="B24" s="11">
        <v>9142000</v>
      </c>
      <c r="C24" s="11"/>
      <c r="D24" s="11">
        <v>504200</v>
      </c>
      <c r="E24" s="11"/>
      <c r="F24" s="11"/>
      <c r="G24" s="11">
        <f t="shared" si="3"/>
        <v>9646200</v>
      </c>
      <c r="H24" s="11"/>
      <c r="I24" s="11"/>
      <c r="J24" s="11"/>
      <c r="K24" s="11">
        <f t="shared" si="0"/>
        <v>0</v>
      </c>
      <c r="L24" s="15">
        <f t="shared" si="1"/>
        <v>9142000</v>
      </c>
      <c r="M24" s="29">
        <f t="shared" si="2"/>
        <v>9646200</v>
      </c>
    </row>
    <row r="25" spans="1:13" ht="26.25" thickBot="1" x14ac:dyDescent="0.3">
      <c r="A25" s="10" t="s">
        <v>679</v>
      </c>
      <c r="B25" s="11">
        <v>166073.54999999999</v>
      </c>
      <c r="C25" s="11"/>
      <c r="D25" s="11"/>
      <c r="E25" s="11"/>
      <c r="F25" s="11"/>
      <c r="G25" s="11">
        <f t="shared" si="3"/>
        <v>166073.54999999999</v>
      </c>
      <c r="H25" s="11"/>
      <c r="I25" s="11"/>
      <c r="J25" s="11"/>
      <c r="K25" s="11">
        <f t="shared" si="0"/>
        <v>0</v>
      </c>
      <c r="L25" s="15">
        <f t="shared" si="1"/>
        <v>166073.54999999999</v>
      </c>
      <c r="M25" s="29">
        <f t="shared" si="2"/>
        <v>166073.54999999999</v>
      </c>
    </row>
    <row r="26" spans="1:13" ht="28.5" customHeight="1" thickBot="1" x14ac:dyDescent="0.3">
      <c r="A26" s="10" t="s">
        <v>624</v>
      </c>
      <c r="B26" s="11">
        <v>303000</v>
      </c>
      <c r="C26" s="11"/>
      <c r="D26" s="11"/>
      <c r="E26" s="11"/>
      <c r="F26" s="11"/>
      <c r="G26" s="11">
        <f t="shared" si="3"/>
        <v>303000</v>
      </c>
      <c r="H26" s="11"/>
      <c r="I26" s="11"/>
      <c r="J26" s="11"/>
      <c r="K26" s="11">
        <f t="shared" si="0"/>
        <v>0</v>
      </c>
      <c r="L26" s="15">
        <f t="shared" si="1"/>
        <v>303000</v>
      </c>
      <c r="M26" s="286">
        <f t="shared" si="2"/>
        <v>303000</v>
      </c>
    </row>
    <row r="27" spans="1:13" ht="33" customHeight="1" thickBot="1" x14ac:dyDescent="0.3">
      <c r="A27" s="10" t="s">
        <v>707</v>
      </c>
      <c r="B27" s="11"/>
      <c r="C27" s="11"/>
      <c r="D27" s="11">
        <v>67100</v>
      </c>
      <c r="E27" s="11"/>
      <c r="F27" s="11"/>
      <c r="G27" s="11">
        <f t="shared" si="3"/>
        <v>67100</v>
      </c>
      <c r="H27" s="11"/>
      <c r="I27" s="11"/>
      <c r="J27" s="11"/>
      <c r="K27" s="11">
        <f t="shared" si="0"/>
        <v>0</v>
      </c>
      <c r="L27" s="15">
        <f t="shared" si="1"/>
        <v>0</v>
      </c>
      <c r="M27" s="29">
        <f t="shared" si="2"/>
        <v>67100</v>
      </c>
    </row>
    <row r="28" spans="1:13" ht="26.25" customHeight="1" thickBot="1" x14ac:dyDescent="0.3">
      <c r="A28" s="14" t="s">
        <v>22</v>
      </c>
      <c r="B28" s="15">
        <f t="shared" ref="B28:M28" si="4">SUM(B18:B27)</f>
        <v>12144673.550000001</v>
      </c>
      <c r="C28" s="15">
        <f t="shared" si="4"/>
        <v>0</v>
      </c>
      <c r="D28" s="15">
        <f t="shared" si="4"/>
        <v>571300</v>
      </c>
      <c r="E28" s="15">
        <f t="shared" si="4"/>
        <v>0</v>
      </c>
      <c r="F28" s="15">
        <f t="shared" si="4"/>
        <v>0</v>
      </c>
      <c r="G28" s="15">
        <f t="shared" si="4"/>
        <v>12715973.550000001</v>
      </c>
      <c r="H28" s="15">
        <f t="shared" si="4"/>
        <v>2435005.2000000002</v>
      </c>
      <c r="I28" s="15">
        <f t="shared" si="4"/>
        <v>0</v>
      </c>
      <c r="J28" s="15">
        <f t="shared" si="4"/>
        <v>73646.91</v>
      </c>
      <c r="K28" s="15">
        <f t="shared" si="4"/>
        <v>2361358.29</v>
      </c>
      <c r="L28" s="15">
        <f t="shared" si="4"/>
        <v>9709668.3500000015</v>
      </c>
      <c r="M28" s="29">
        <f t="shared" si="4"/>
        <v>10354615.260000002</v>
      </c>
    </row>
  </sheetData>
  <mergeCells count="16">
    <mergeCell ref="H5:K9"/>
    <mergeCell ref="L5:M9"/>
    <mergeCell ref="A1:F1"/>
    <mergeCell ref="L11:M11"/>
    <mergeCell ref="C12:C16"/>
    <mergeCell ref="D12:D16"/>
    <mergeCell ref="E12:E16"/>
    <mergeCell ref="F12:F16"/>
    <mergeCell ref="I12:I16"/>
    <mergeCell ref="J12:J16"/>
    <mergeCell ref="L10:M10"/>
    <mergeCell ref="A5:A16"/>
    <mergeCell ref="C5:D11"/>
    <mergeCell ref="E5:F11"/>
    <mergeCell ref="H10:K10"/>
    <mergeCell ref="H11:K11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view="pageBreakPreview" topLeftCell="A15" zoomScale="90" zoomScaleNormal="110" zoomScaleSheetLayoutView="90" workbookViewId="0">
      <selection activeCell="D27" sqref="D27"/>
    </sheetView>
  </sheetViews>
  <sheetFormatPr defaultRowHeight="15" x14ac:dyDescent="0.25"/>
  <cols>
    <col min="1" max="1" width="32.28515625" customWidth="1"/>
    <col min="2" max="2" width="16.140625" customWidth="1"/>
    <col min="3" max="3" width="15.85546875" customWidth="1"/>
    <col min="4" max="4" width="16.42578125" customWidth="1"/>
    <col min="5" max="5" width="19.28515625" customWidth="1"/>
    <col min="6" max="6" width="15.7109375" customWidth="1"/>
  </cols>
  <sheetData>
    <row r="1" spans="1:13" ht="18.75" x14ac:dyDescent="0.25">
      <c r="A1" s="327" t="s">
        <v>637</v>
      </c>
      <c r="B1" s="327"/>
      <c r="C1" s="327"/>
      <c r="D1" s="327"/>
      <c r="E1" s="327"/>
      <c r="F1" s="327"/>
    </row>
    <row r="3" spans="1:13" ht="59.25" customHeight="1" x14ac:dyDescent="0.25">
      <c r="A3" s="378" t="s">
        <v>68</v>
      </c>
      <c r="B3" s="378"/>
      <c r="C3" s="378"/>
      <c r="D3" s="378"/>
      <c r="E3" s="378"/>
      <c r="F3" s="378"/>
      <c r="G3" s="52"/>
      <c r="H3" s="52"/>
      <c r="I3" s="52"/>
      <c r="J3" s="52"/>
      <c r="K3" s="52"/>
      <c r="L3" s="52"/>
      <c r="M3" s="52"/>
    </row>
    <row r="4" spans="1:13" ht="0.75" customHeight="1" x14ac:dyDescent="0.25">
      <c r="A4" s="53"/>
      <c r="B4" s="45"/>
      <c r="C4" s="45"/>
      <c r="D4" s="45"/>
      <c r="E4" s="45"/>
      <c r="F4" s="45"/>
    </row>
    <row r="5" spans="1:13" ht="15.75" x14ac:dyDescent="0.25">
      <c r="A5" s="50" t="s">
        <v>69</v>
      </c>
      <c r="B5" s="50" t="s">
        <v>70</v>
      </c>
      <c r="C5" s="51"/>
      <c r="D5" s="51"/>
      <c r="E5" s="51"/>
      <c r="F5" s="51"/>
      <c r="G5" s="45"/>
      <c r="H5" s="45"/>
      <c r="I5" s="45"/>
    </row>
    <row r="6" spans="1:13" ht="15.75" x14ac:dyDescent="0.25">
      <c r="A6" s="50"/>
      <c r="B6" s="50"/>
      <c r="C6" s="51"/>
      <c r="D6" s="51"/>
      <c r="E6" s="199" t="s">
        <v>639</v>
      </c>
      <c r="F6" s="51"/>
      <c r="G6" s="45"/>
      <c r="H6" s="45"/>
      <c r="I6" s="45"/>
    </row>
    <row r="7" spans="1:13" ht="0.75" customHeight="1" thickBot="1" x14ac:dyDescent="0.3"/>
    <row r="8" spans="1:13" ht="25.5" customHeight="1" x14ac:dyDescent="0.25">
      <c r="A8" s="364" t="s">
        <v>44</v>
      </c>
      <c r="B8" s="364" t="s">
        <v>71</v>
      </c>
      <c r="C8" s="372" t="s">
        <v>72</v>
      </c>
      <c r="D8" s="373"/>
      <c r="E8" s="364" t="s">
        <v>73</v>
      </c>
    </row>
    <row r="9" spans="1:13" ht="15.75" thickBot="1" x14ac:dyDescent="0.3">
      <c r="A9" s="365"/>
      <c r="B9" s="365"/>
      <c r="C9" s="374"/>
      <c r="D9" s="375"/>
      <c r="E9" s="365"/>
    </row>
    <row r="10" spans="1:13" ht="15.75" thickBot="1" x14ac:dyDescent="0.3">
      <c r="A10" s="366"/>
      <c r="B10" s="366"/>
      <c r="C10" s="56" t="s">
        <v>58</v>
      </c>
      <c r="D10" s="56" t="s">
        <v>59</v>
      </c>
      <c r="E10" s="28" t="s">
        <v>74</v>
      </c>
    </row>
    <row r="11" spans="1:13" ht="15.75" thickBot="1" x14ac:dyDescent="0.3">
      <c r="A11" s="27">
        <v>1</v>
      </c>
      <c r="B11" s="27">
        <v>2</v>
      </c>
      <c r="C11" s="27">
        <v>3</v>
      </c>
      <c r="D11" s="27">
        <v>4</v>
      </c>
      <c r="E11" s="28">
        <v>5</v>
      </c>
    </row>
    <row r="12" spans="1:13" ht="15.75" thickBot="1" x14ac:dyDescent="0.3">
      <c r="A12" s="11"/>
      <c r="B12" s="11"/>
      <c r="C12" s="11"/>
      <c r="D12" s="11"/>
      <c r="E12" s="29">
        <f>B12+C12-D12</f>
        <v>0</v>
      </c>
    </row>
    <row r="13" spans="1:13" ht="15.75" thickBot="1" x14ac:dyDescent="0.3">
      <c r="A13" s="11"/>
      <c r="B13" s="11"/>
      <c r="C13" s="11"/>
      <c r="D13" s="11"/>
      <c r="E13" s="29">
        <f>B13+C13-D13</f>
        <v>0</v>
      </c>
    </row>
    <row r="14" spans="1:13" ht="15.75" thickBot="1" x14ac:dyDescent="0.3">
      <c r="A14" s="57" t="s">
        <v>22</v>
      </c>
      <c r="B14" s="15">
        <f>SUM(B12:B13)</f>
        <v>0</v>
      </c>
      <c r="C14" s="15">
        <f t="shared" ref="C14:E14" si="0">SUM(C12:C13)</f>
        <v>0</v>
      </c>
      <c r="D14" s="15">
        <f t="shared" si="0"/>
        <v>0</v>
      </c>
      <c r="E14" s="16">
        <f t="shared" si="0"/>
        <v>0</v>
      </c>
    </row>
    <row r="16" spans="1:13" ht="15.75" x14ac:dyDescent="0.25">
      <c r="A16" s="50" t="s">
        <v>75</v>
      </c>
      <c r="B16" s="50" t="s">
        <v>672</v>
      </c>
      <c r="C16" s="45"/>
      <c r="D16" s="45"/>
      <c r="E16" s="45"/>
    </row>
    <row r="17" spans="1:6" ht="15.75" x14ac:dyDescent="0.25">
      <c r="A17" s="49"/>
      <c r="B17" s="49"/>
      <c r="E17" s="199"/>
    </row>
    <row r="18" spans="1:6" ht="0.75" customHeight="1" thickBot="1" x14ac:dyDescent="0.3"/>
    <row r="19" spans="1:6" x14ac:dyDescent="0.25">
      <c r="A19" s="364" t="s">
        <v>44</v>
      </c>
      <c r="B19" s="364" t="s">
        <v>71</v>
      </c>
      <c r="C19" s="372" t="s">
        <v>72</v>
      </c>
      <c r="D19" s="373"/>
      <c r="E19" s="364" t="s">
        <v>73</v>
      </c>
    </row>
    <row r="20" spans="1:6" ht="15.75" thickBot="1" x14ac:dyDescent="0.3">
      <c r="A20" s="365"/>
      <c r="B20" s="365"/>
      <c r="C20" s="374"/>
      <c r="D20" s="375"/>
      <c r="E20" s="365"/>
    </row>
    <row r="21" spans="1:6" ht="15.75" thickBot="1" x14ac:dyDescent="0.3">
      <c r="A21" s="366"/>
      <c r="B21" s="366"/>
      <c r="C21" s="56" t="s">
        <v>58</v>
      </c>
      <c r="D21" s="56" t="s">
        <v>59</v>
      </c>
      <c r="E21" s="28" t="s">
        <v>74</v>
      </c>
    </row>
    <row r="22" spans="1:6" ht="15.75" thickBot="1" x14ac:dyDescent="0.3">
      <c r="A22" s="27">
        <v>1</v>
      </c>
      <c r="B22" s="27">
        <v>2</v>
      </c>
      <c r="C22" s="27">
        <v>3</v>
      </c>
      <c r="D22" s="27">
        <v>4</v>
      </c>
      <c r="E22" s="28">
        <v>5</v>
      </c>
    </row>
    <row r="23" spans="1:6" ht="24.95" customHeight="1" thickBot="1" x14ac:dyDescent="0.3">
      <c r="A23" s="10" t="s">
        <v>618</v>
      </c>
      <c r="B23" s="15">
        <v>5000</v>
      </c>
      <c r="C23" s="260"/>
      <c r="D23" s="260"/>
      <c r="E23" s="261">
        <f>B23+C23-D23</f>
        <v>5000</v>
      </c>
    </row>
    <row r="24" spans="1:6" ht="24.95" customHeight="1" thickBot="1" x14ac:dyDescent="0.3">
      <c r="A24" s="10" t="s">
        <v>619</v>
      </c>
      <c r="B24" s="15">
        <v>133950</v>
      </c>
      <c r="C24" s="260"/>
      <c r="D24" s="260"/>
      <c r="E24" s="261">
        <f t="shared" ref="E24:E26" si="1">B24+C24-D24</f>
        <v>133950</v>
      </c>
    </row>
    <row r="25" spans="1:6" ht="24.95" customHeight="1" thickBot="1" x14ac:dyDescent="0.3">
      <c r="A25" s="10" t="s">
        <v>620</v>
      </c>
      <c r="B25" s="15">
        <v>1390000</v>
      </c>
      <c r="C25" s="260"/>
      <c r="D25" s="260"/>
      <c r="E25" s="261">
        <f t="shared" si="1"/>
        <v>1390000</v>
      </c>
    </row>
    <row r="26" spans="1:6" ht="24.95" customHeight="1" thickBot="1" x14ac:dyDescent="0.3">
      <c r="A26" s="10" t="s">
        <v>621</v>
      </c>
      <c r="B26" s="15">
        <v>68000</v>
      </c>
      <c r="C26" s="260"/>
      <c r="D26" s="260"/>
      <c r="E26" s="261">
        <f t="shared" si="1"/>
        <v>68000</v>
      </c>
    </row>
    <row r="27" spans="1:6" ht="36.75" customHeight="1" thickBot="1" x14ac:dyDescent="0.3">
      <c r="A27" s="10" t="s">
        <v>617</v>
      </c>
      <c r="B27" s="15">
        <v>836055.2</v>
      </c>
      <c r="C27" s="11"/>
      <c r="D27" s="11">
        <v>73646.91</v>
      </c>
      <c r="E27" s="29">
        <f>B27+C27-D27</f>
        <v>762408.28999999992</v>
      </c>
    </row>
    <row r="28" spans="1:6" ht="24.95" customHeight="1" thickBot="1" x14ac:dyDescent="0.3">
      <c r="A28" s="10" t="s">
        <v>622</v>
      </c>
      <c r="B28" s="15">
        <v>2000</v>
      </c>
      <c r="C28" s="11"/>
      <c r="D28" s="11"/>
      <c r="E28" s="29">
        <f>B28+C28-D28</f>
        <v>2000</v>
      </c>
    </row>
    <row r="29" spans="1:6" ht="25.5" customHeight="1" thickBot="1" x14ac:dyDescent="0.3">
      <c r="A29" s="57" t="s">
        <v>22</v>
      </c>
      <c r="B29" s="15">
        <f>SUM(B23:B28)</f>
        <v>2435005.2000000002</v>
      </c>
      <c r="C29" s="15">
        <f t="shared" ref="C29" si="2">SUM(C27:C28)</f>
        <v>0</v>
      </c>
      <c r="D29" s="15">
        <f t="shared" ref="D29" si="3">SUM(D27:D28)</f>
        <v>73646.91</v>
      </c>
      <c r="E29" s="261">
        <f>B29+C29-D29</f>
        <v>2361358.29</v>
      </c>
      <c r="F29" s="231"/>
    </row>
    <row r="30" spans="1:6" x14ac:dyDescent="0.25">
      <c r="F30" s="231"/>
    </row>
    <row r="31" spans="1:6" ht="49.5" customHeight="1" x14ac:dyDescent="0.25">
      <c r="A31" s="328" t="s">
        <v>76</v>
      </c>
      <c r="B31" s="328"/>
      <c r="C31" s="328"/>
      <c r="D31" s="328"/>
      <c r="E31" s="328"/>
      <c r="F31" s="328"/>
    </row>
    <row r="33" spans="1:6" ht="15.75" x14ac:dyDescent="0.25">
      <c r="A33" s="44" t="s">
        <v>77</v>
      </c>
      <c r="B33" s="44" t="s">
        <v>78</v>
      </c>
      <c r="C33" s="45"/>
      <c r="D33" s="45"/>
      <c r="E33" s="45"/>
    </row>
    <row r="34" spans="1:6" ht="15.75" x14ac:dyDescent="0.25">
      <c r="A34" s="44"/>
      <c r="B34" s="44"/>
      <c r="C34" s="45"/>
      <c r="D34" s="45"/>
      <c r="E34" s="199" t="s">
        <v>627</v>
      </c>
    </row>
    <row r="35" spans="1:6" ht="0.75" customHeight="1" thickBot="1" x14ac:dyDescent="0.3">
      <c r="A35" s="61"/>
    </row>
    <row r="36" spans="1:6" x14ac:dyDescent="0.25">
      <c r="A36" s="364" t="s">
        <v>44</v>
      </c>
      <c r="B36" s="376" t="s">
        <v>79</v>
      </c>
      <c r="C36" s="376" t="s">
        <v>80</v>
      </c>
      <c r="D36" s="376" t="s">
        <v>81</v>
      </c>
      <c r="E36" s="364" t="s">
        <v>82</v>
      </c>
    </row>
    <row r="37" spans="1:6" ht="15.75" thickBot="1" x14ac:dyDescent="0.3">
      <c r="A37" s="366"/>
      <c r="B37" s="377"/>
      <c r="C37" s="377"/>
      <c r="D37" s="377"/>
      <c r="E37" s="366"/>
    </row>
    <row r="38" spans="1:6" ht="15.75" thickBot="1" x14ac:dyDescent="0.3">
      <c r="A38" s="27">
        <v>1</v>
      </c>
      <c r="B38" s="27">
        <v>2</v>
      </c>
      <c r="C38" s="27">
        <v>3</v>
      </c>
      <c r="D38" s="27">
        <v>4</v>
      </c>
      <c r="E38" s="28">
        <v>5</v>
      </c>
    </row>
    <row r="39" spans="1:6" ht="30.75" customHeight="1" thickBot="1" x14ac:dyDescent="0.3">
      <c r="A39" s="10" t="s">
        <v>83</v>
      </c>
      <c r="B39" s="10"/>
      <c r="C39" s="10"/>
      <c r="D39" s="10"/>
      <c r="E39" s="64"/>
    </row>
    <row r="40" spans="1:6" ht="24.95" customHeight="1" thickBot="1" x14ac:dyDescent="0.3">
      <c r="A40" s="10" t="s">
        <v>84</v>
      </c>
      <c r="B40" s="10"/>
      <c r="C40" s="10"/>
      <c r="D40" s="10"/>
      <c r="E40" s="64"/>
    </row>
    <row r="41" spans="1:6" x14ac:dyDescent="0.25">
      <c r="A41" s="62"/>
      <c r="B41" s="62"/>
      <c r="C41" s="62"/>
      <c r="D41" s="62"/>
      <c r="E41" s="62"/>
    </row>
    <row r="42" spans="1:6" ht="15.75" x14ac:dyDescent="0.25">
      <c r="A42" s="367" t="s">
        <v>85</v>
      </c>
      <c r="B42" s="367"/>
      <c r="C42" s="367"/>
      <c r="D42" s="367"/>
      <c r="E42" s="367"/>
    </row>
    <row r="44" spans="1:6" ht="15.75" x14ac:dyDescent="0.25">
      <c r="A44" s="367" t="s">
        <v>194</v>
      </c>
      <c r="B44" s="367"/>
      <c r="C44" s="367"/>
      <c r="D44" s="367"/>
      <c r="E44" s="367"/>
    </row>
    <row r="45" spans="1:6" ht="16.5" thickBot="1" x14ac:dyDescent="0.3">
      <c r="E45" s="199" t="s">
        <v>627</v>
      </c>
    </row>
    <row r="46" spans="1:6" x14ac:dyDescent="0.25">
      <c r="A46" s="23"/>
      <c r="B46" s="364" t="s">
        <v>44</v>
      </c>
      <c r="C46" s="65" t="s">
        <v>88</v>
      </c>
      <c r="D46" s="368" t="s">
        <v>89</v>
      </c>
      <c r="E46" s="369"/>
      <c r="F46" s="54"/>
    </row>
    <row r="47" spans="1:6" ht="36.75" customHeight="1" thickBot="1" x14ac:dyDescent="0.3">
      <c r="A47" s="24" t="s">
        <v>86</v>
      </c>
      <c r="B47" s="365"/>
      <c r="C47" s="24" t="s">
        <v>25</v>
      </c>
      <c r="D47" s="370"/>
      <c r="E47" s="371"/>
      <c r="F47" s="25" t="s">
        <v>73</v>
      </c>
    </row>
    <row r="48" spans="1:6" ht="15.75" thickBot="1" x14ac:dyDescent="0.3">
      <c r="A48" s="27" t="s">
        <v>87</v>
      </c>
      <c r="B48" s="366"/>
      <c r="C48" s="26"/>
      <c r="D48" s="55" t="s">
        <v>58</v>
      </c>
      <c r="E48" s="55" t="s">
        <v>59</v>
      </c>
      <c r="F48" s="28" t="s">
        <v>90</v>
      </c>
    </row>
    <row r="49" spans="1:6" ht="15.75" thickBot="1" x14ac:dyDescent="0.3">
      <c r="A49" s="27">
        <v>1</v>
      </c>
      <c r="B49" s="27">
        <v>2</v>
      </c>
      <c r="C49" s="27">
        <v>3</v>
      </c>
      <c r="D49" s="27">
        <v>4</v>
      </c>
      <c r="E49" s="27">
        <v>5</v>
      </c>
      <c r="F49" s="28">
        <v>6</v>
      </c>
    </row>
    <row r="50" spans="1:6" ht="24.75" customHeight="1" thickBot="1" x14ac:dyDescent="0.3">
      <c r="A50" s="362"/>
      <c r="B50" s="66" t="s">
        <v>92</v>
      </c>
      <c r="C50" s="10"/>
      <c r="D50" s="10"/>
      <c r="E50" s="10"/>
      <c r="F50" s="64"/>
    </row>
    <row r="51" spans="1:6" ht="15.75" thickBot="1" x14ac:dyDescent="0.3">
      <c r="A51" s="363"/>
      <c r="B51" s="66" t="s">
        <v>91</v>
      </c>
      <c r="C51" s="10"/>
      <c r="D51" s="10"/>
      <c r="E51" s="10"/>
      <c r="F51" s="64"/>
    </row>
    <row r="52" spans="1:6" ht="26.25" customHeight="1" thickBot="1" x14ac:dyDescent="0.3">
      <c r="A52" s="362"/>
      <c r="B52" s="66" t="s">
        <v>92</v>
      </c>
      <c r="C52" s="10"/>
      <c r="D52" s="10"/>
      <c r="E52" s="10"/>
      <c r="F52" s="64"/>
    </row>
    <row r="53" spans="1:6" ht="15.75" thickBot="1" x14ac:dyDescent="0.3">
      <c r="A53" s="363"/>
      <c r="B53" s="66" t="s">
        <v>91</v>
      </c>
      <c r="C53" s="10"/>
      <c r="D53" s="10"/>
      <c r="E53" s="10"/>
      <c r="F53" s="64"/>
    </row>
  </sheetData>
  <mergeCells count="22">
    <mergeCell ref="C8:D9"/>
    <mergeCell ref="A3:F3"/>
    <mergeCell ref="A1:F1"/>
    <mergeCell ref="A8:A10"/>
    <mergeCell ref="B8:B10"/>
    <mergeCell ref="E8:E9"/>
    <mergeCell ref="B36:B37"/>
    <mergeCell ref="C36:C37"/>
    <mergeCell ref="D36:D37"/>
    <mergeCell ref="A36:A37"/>
    <mergeCell ref="E36:E37"/>
    <mergeCell ref="A19:A21"/>
    <mergeCell ref="B19:B21"/>
    <mergeCell ref="C19:D20"/>
    <mergeCell ref="E19:E20"/>
    <mergeCell ref="A31:F31"/>
    <mergeCell ref="A52:A53"/>
    <mergeCell ref="B46:B48"/>
    <mergeCell ref="A44:E44"/>
    <mergeCell ref="A42:E42"/>
    <mergeCell ref="D46:E47"/>
    <mergeCell ref="A50:A5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A4" zoomScale="80" zoomScaleNormal="120" zoomScaleSheetLayoutView="80" workbookViewId="0">
      <selection activeCell="E14" sqref="E14"/>
    </sheetView>
  </sheetViews>
  <sheetFormatPr defaultRowHeight="15" x14ac:dyDescent="0.25"/>
  <cols>
    <col min="1" max="1" width="19.140625" customWidth="1"/>
    <col min="2" max="2" width="16.42578125" customWidth="1"/>
    <col min="3" max="3" width="18.140625" customWidth="1"/>
    <col min="4" max="4" width="17.7109375" customWidth="1"/>
    <col min="5" max="5" width="19.42578125" customWidth="1"/>
    <col min="6" max="6" width="13.5703125" customWidth="1"/>
    <col min="7" max="7" width="15.42578125" customWidth="1"/>
  </cols>
  <sheetData>
    <row r="1" spans="1:10" ht="18.75" x14ac:dyDescent="0.25">
      <c r="A1" s="327" t="s">
        <v>638</v>
      </c>
      <c r="B1" s="327"/>
      <c r="C1" s="327"/>
      <c r="D1" s="327"/>
      <c r="E1" s="327"/>
      <c r="F1" s="327"/>
    </row>
    <row r="3" spans="1:10" ht="45" customHeight="1" x14ac:dyDescent="0.25">
      <c r="A3" s="378" t="s">
        <v>93</v>
      </c>
      <c r="B3" s="378"/>
      <c r="C3" s="378"/>
      <c r="D3" s="378"/>
      <c r="E3" s="378"/>
    </row>
    <row r="5" spans="1:10" ht="15.75" x14ac:dyDescent="0.25">
      <c r="A5" s="44" t="s">
        <v>195</v>
      </c>
      <c r="B5" s="72"/>
      <c r="C5" s="72"/>
      <c r="D5" s="72"/>
      <c r="E5" s="72"/>
      <c r="F5" s="69"/>
      <c r="G5" s="69"/>
      <c r="H5" s="69"/>
      <c r="I5" s="69"/>
      <c r="J5" s="69"/>
    </row>
    <row r="6" spans="1:10" ht="15.75" thickBot="1" x14ac:dyDescent="0.3">
      <c r="A6" s="68"/>
      <c r="B6" s="68"/>
    </row>
    <row r="7" spans="1:10" ht="48.75" customHeight="1" thickBot="1" x14ac:dyDescent="0.3">
      <c r="A7" s="362"/>
      <c r="B7" s="364" t="s">
        <v>71</v>
      </c>
      <c r="C7" s="395" t="s">
        <v>94</v>
      </c>
      <c r="D7" s="396"/>
      <c r="E7" s="30" t="s">
        <v>73</v>
      </c>
    </row>
    <row r="8" spans="1:10" ht="23.25" customHeight="1" thickBot="1" x14ac:dyDescent="0.3">
      <c r="A8" s="363"/>
      <c r="B8" s="366"/>
      <c r="C8" s="56" t="s">
        <v>58</v>
      </c>
      <c r="D8" s="56" t="s">
        <v>59</v>
      </c>
      <c r="E8" s="28" t="s">
        <v>74</v>
      </c>
    </row>
    <row r="9" spans="1:10" ht="15.75" thickBot="1" x14ac:dyDescent="0.3">
      <c r="A9" s="27">
        <v>1</v>
      </c>
      <c r="B9" s="27">
        <v>2</v>
      </c>
      <c r="C9" s="27">
        <v>3</v>
      </c>
      <c r="D9" s="27">
        <v>4</v>
      </c>
      <c r="E9" s="28">
        <v>5</v>
      </c>
    </row>
    <row r="10" spans="1:10" ht="86.25" customHeight="1" thickBot="1" x14ac:dyDescent="0.3">
      <c r="A10" s="10" t="s">
        <v>628</v>
      </c>
      <c r="B10" s="11">
        <f>SUM(B11:B14)</f>
        <v>617100</v>
      </c>
      <c r="C10" s="11">
        <f t="shared" ref="C10:E10" si="0">SUM(C11:C14)</f>
        <v>0</v>
      </c>
      <c r="D10" s="11">
        <f t="shared" si="0"/>
        <v>0</v>
      </c>
      <c r="E10" s="16">
        <f t="shared" si="0"/>
        <v>617100</v>
      </c>
    </row>
    <row r="11" spans="1:10" ht="15.75" thickBot="1" x14ac:dyDescent="0.3">
      <c r="A11" s="10" t="s">
        <v>629</v>
      </c>
      <c r="B11" s="11"/>
      <c r="C11" s="11"/>
      <c r="D11" s="11"/>
      <c r="E11" s="29">
        <f>B11+C11-D11</f>
        <v>0</v>
      </c>
    </row>
    <row r="12" spans="1:10" ht="15.75" thickBot="1" x14ac:dyDescent="0.3">
      <c r="A12" s="10" t="s">
        <v>630</v>
      </c>
      <c r="B12" s="11"/>
      <c r="C12" s="11"/>
      <c r="D12" s="11"/>
      <c r="E12" s="29">
        <f t="shared" ref="E12:E14" si="1">B12+C12-D12</f>
        <v>0</v>
      </c>
    </row>
    <row r="13" spans="1:10" ht="15.75" thickBot="1" x14ac:dyDescent="0.3">
      <c r="A13" s="10" t="s">
        <v>631</v>
      </c>
      <c r="B13" s="11"/>
      <c r="C13" s="11"/>
      <c r="D13" s="11"/>
      <c r="E13" s="29">
        <f t="shared" si="1"/>
        <v>0</v>
      </c>
    </row>
    <row r="14" spans="1:10" ht="15.75" thickBot="1" x14ac:dyDescent="0.3">
      <c r="A14" s="10" t="s">
        <v>632</v>
      </c>
      <c r="B14" s="11">
        <v>617100</v>
      </c>
      <c r="C14" s="11"/>
      <c r="D14" s="11"/>
      <c r="E14" s="29">
        <f t="shared" si="1"/>
        <v>617100</v>
      </c>
    </row>
    <row r="16" spans="1:10" ht="45.75" customHeight="1" x14ac:dyDescent="0.25">
      <c r="A16" s="328" t="s">
        <v>95</v>
      </c>
      <c r="B16" s="328"/>
      <c r="C16" s="328"/>
      <c r="D16" s="328"/>
      <c r="E16" s="328"/>
      <c r="F16" s="328"/>
    </row>
    <row r="17" spans="1:7" ht="21" customHeight="1" x14ac:dyDescent="0.25">
      <c r="A17" s="73"/>
    </row>
    <row r="18" spans="1:7" ht="15.75" x14ac:dyDescent="0.25">
      <c r="A18" s="44" t="s">
        <v>633</v>
      </c>
      <c r="B18" s="44"/>
      <c r="E18" s="200" t="s">
        <v>639</v>
      </c>
    </row>
    <row r="19" spans="1:7" ht="15.75" thickBot="1" x14ac:dyDescent="0.3"/>
    <row r="20" spans="1:7" x14ac:dyDescent="0.25">
      <c r="A20" s="379" t="s">
        <v>44</v>
      </c>
      <c r="B20" s="380"/>
      <c r="C20" s="387" t="s">
        <v>96</v>
      </c>
      <c r="D20" s="388"/>
      <c r="E20" s="388"/>
      <c r="F20" s="389"/>
      <c r="G20" s="364" t="s">
        <v>22</v>
      </c>
    </row>
    <row r="21" spans="1:7" ht="15.75" thickBot="1" x14ac:dyDescent="0.3">
      <c r="A21" s="381"/>
      <c r="B21" s="382"/>
      <c r="C21" s="390"/>
      <c r="D21" s="391"/>
      <c r="E21" s="391"/>
      <c r="F21" s="392"/>
      <c r="G21" s="365"/>
    </row>
    <row r="22" spans="1:7" x14ac:dyDescent="0.25">
      <c r="A22" s="381"/>
      <c r="B22" s="382"/>
      <c r="C22" s="364" t="s">
        <v>97</v>
      </c>
      <c r="D22" s="364" t="s">
        <v>98</v>
      </c>
      <c r="E22" s="364" t="s">
        <v>99</v>
      </c>
      <c r="F22" s="364" t="s">
        <v>100</v>
      </c>
      <c r="G22" s="365"/>
    </row>
    <row r="23" spans="1:7" ht="34.5" customHeight="1" thickBot="1" x14ac:dyDescent="0.3">
      <c r="A23" s="383"/>
      <c r="B23" s="384"/>
      <c r="C23" s="366"/>
      <c r="D23" s="366"/>
      <c r="E23" s="366"/>
      <c r="F23" s="366"/>
      <c r="G23" s="366"/>
    </row>
    <row r="24" spans="1:7" ht="15.75" thickBot="1" x14ac:dyDescent="0.3">
      <c r="A24" s="393">
        <v>1</v>
      </c>
      <c r="B24" s="394"/>
      <c r="C24" s="27">
        <v>2</v>
      </c>
      <c r="D24" s="27">
        <v>3</v>
      </c>
      <c r="E24" s="27">
        <v>4</v>
      </c>
      <c r="F24" s="27">
        <v>5</v>
      </c>
      <c r="G24" s="28">
        <v>6</v>
      </c>
    </row>
    <row r="25" spans="1:7" ht="15.75" thickBot="1" x14ac:dyDescent="0.3">
      <c r="A25" s="385" t="s">
        <v>71</v>
      </c>
      <c r="B25" s="74" t="s">
        <v>101</v>
      </c>
      <c r="C25" s="17"/>
      <c r="D25" s="17"/>
      <c r="E25" s="17"/>
      <c r="F25" s="17"/>
      <c r="G25" s="18"/>
    </row>
    <row r="26" spans="1:7" ht="15.75" thickBot="1" x14ac:dyDescent="0.3">
      <c r="A26" s="386"/>
      <c r="B26" s="74" t="s">
        <v>102</v>
      </c>
      <c r="C26" s="17"/>
      <c r="D26" s="17"/>
      <c r="E26" s="17"/>
      <c r="F26" s="17"/>
      <c r="G26" s="18"/>
    </row>
    <row r="27" spans="1:7" ht="15.75" thickBot="1" x14ac:dyDescent="0.3">
      <c r="A27" s="385" t="s">
        <v>103</v>
      </c>
      <c r="B27" s="74" t="s">
        <v>101</v>
      </c>
      <c r="C27" s="17"/>
      <c r="D27" s="17"/>
      <c r="E27" s="17"/>
      <c r="F27" s="17"/>
      <c r="G27" s="18"/>
    </row>
    <row r="28" spans="1:7" ht="15.75" thickBot="1" x14ac:dyDescent="0.3">
      <c r="A28" s="386"/>
      <c r="B28" s="74" t="s">
        <v>102</v>
      </c>
      <c r="C28" s="17"/>
      <c r="D28" s="17"/>
      <c r="E28" s="17"/>
      <c r="F28" s="17"/>
      <c r="G28" s="18"/>
    </row>
    <row r="29" spans="1:7" ht="15.75" thickBot="1" x14ac:dyDescent="0.3">
      <c r="A29" s="385" t="s">
        <v>104</v>
      </c>
      <c r="B29" s="74" t="s">
        <v>101</v>
      </c>
      <c r="C29" s="17"/>
      <c r="D29" s="17"/>
      <c r="E29" s="17"/>
      <c r="F29" s="17"/>
      <c r="G29" s="18"/>
    </row>
    <row r="30" spans="1:7" ht="15.75" thickBot="1" x14ac:dyDescent="0.3">
      <c r="A30" s="386"/>
      <c r="B30" s="74" t="s">
        <v>102</v>
      </c>
      <c r="C30" s="17"/>
      <c r="D30" s="17"/>
      <c r="E30" s="17"/>
      <c r="F30" s="17"/>
      <c r="G30" s="18"/>
    </row>
    <row r="31" spans="1:7" ht="15.75" thickBot="1" x14ac:dyDescent="0.3">
      <c r="A31" s="385" t="s">
        <v>73</v>
      </c>
      <c r="B31" s="74" t="s">
        <v>101</v>
      </c>
      <c r="C31" s="17"/>
      <c r="D31" s="17"/>
      <c r="E31" s="17"/>
      <c r="F31" s="17"/>
      <c r="G31" s="18"/>
    </row>
    <row r="32" spans="1:7" ht="15.75" thickBot="1" x14ac:dyDescent="0.3">
      <c r="A32" s="386"/>
      <c r="B32" s="74" t="s">
        <v>102</v>
      </c>
      <c r="C32" s="17"/>
      <c r="D32" s="17"/>
      <c r="E32" s="17"/>
      <c r="F32" s="17"/>
      <c r="G32" s="18"/>
    </row>
  </sheetData>
  <mergeCells count="18">
    <mergeCell ref="A1:F1"/>
    <mergeCell ref="A3:E3"/>
    <mergeCell ref="A7:A8"/>
    <mergeCell ref="C7:D7"/>
    <mergeCell ref="B7:B8"/>
    <mergeCell ref="A16:F16"/>
    <mergeCell ref="A31:A32"/>
    <mergeCell ref="C22:C23"/>
    <mergeCell ref="E22:E23"/>
    <mergeCell ref="C20:F21"/>
    <mergeCell ref="D22:D23"/>
    <mergeCell ref="A24:B24"/>
    <mergeCell ref="F22:F23"/>
    <mergeCell ref="G20:G23"/>
    <mergeCell ref="A20:B23"/>
    <mergeCell ref="A25:A26"/>
    <mergeCell ref="A27:A28"/>
    <mergeCell ref="A29:A30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view="pageBreakPreview" zoomScale="90" zoomScaleNormal="100" zoomScaleSheetLayoutView="90" workbookViewId="0">
      <selection activeCell="O11" sqref="O11"/>
    </sheetView>
  </sheetViews>
  <sheetFormatPr defaultRowHeight="15" x14ac:dyDescent="0.25"/>
  <cols>
    <col min="1" max="1" width="21.28515625" customWidth="1"/>
    <col min="2" max="2" width="18.140625" customWidth="1"/>
    <col min="3" max="3" width="18.5703125" customWidth="1"/>
    <col min="4" max="4" width="18.7109375" customWidth="1"/>
    <col min="5" max="5" width="17.7109375" customWidth="1"/>
    <col min="6" max="6" width="18.7109375" customWidth="1"/>
  </cols>
  <sheetData>
    <row r="1" spans="1:6" ht="18.75" x14ac:dyDescent="0.25">
      <c r="A1" s="327" t="s">
        <v>637</v>
      </c>
      <c r="B1" s="327"/>
      <c r="C1" s="327"/>
      <c r="D1" s="327"/>
      <c r="E1" s="327"/>
      <c r="F1" s="327"/>
    </row>
    <row r="3" spans="1:6" ht="41.25" customHeight="1" x14ac:dyDescent="0.25">
      <c r="A3" s="378" t="s">
        <v>105</v>
      </c>
      <c r="B3" s="378"/>
      <c r="C3" s="378"/>
      <c r="D3" s="378"/>
      <c r="E3" s="378"/>
      <c r="F3" s="378"/>
    </row>
    <row r="4" spans="1:6" ht="0.75" customHeight="1" x14ac:dyDescent="0.25">
      <c r="A4" s="60" t="s">
        <v>106</v>
      </c>
    </row>
    <row r="5" spans="1:6" ht="18.75" customHeight="1" x14ac:dyDescent="0.25">
      <c r="A5" s="397" t="s">
        <v>196</v>
      </c>
      <c r="B5" s="397"/>
      <c r="C5" s="397"/>
      <c r="D5" s="397"/>
      <c r="E5" s="397"/>
      <c r="F5" s="397"/>
    </row>
    <row r="6" spans="1:6" ht="15.75" thickBot="1" x14ac:dyDescent="0.3"/>
    <row r="7" spans="1:6" ht="25.5" customHeight="1" x14ac:dyDescent="0.25">
      <c r="A7" s="23"/>
      <c r="B7" s="364" t="s">
        <v>71</v>
      </c>
      <c r="C7" s="379" t="s">
        <v>72</v>
      </c>
      <c r="D7" s="398"/>
      <c r="E7" s="380"/>
      <c r="F7" s="30" t="s">
        <v>88</v>
      </c>
    </row>
    <row r="8" spans="1:6" ht="48.75" customHeight="1" thickBot="1" x14ac:dyDescent="0.3">
      <c r="A8" s="24" t="s">
        <v>107</v>
      </c>
      <c r="B8" s="365"/>
      <c r="C8" s="383"/>
      <c r="D8" s="399"/>
      <c r="E8" s="384"/>
      <c r="F8" s="25" t="s">
        <v>109</v>
      </c>
    </row>
    <row r="9" spans="1:6" x14ac:dyDescent="0.25">
      <c r="A9" s="24" t="s">
        <v>108</v>
      </c>
      <c r="B9" s="365"/>
      <c r="C9" s="364" t="s">
        <v>111</v>
      </c>
      <c r="D9" s="364" t="s">
        <v>114</v>
      </c>
      <c r="E9" s="364" t="s">
        <v>112</v>
      </c>
      <c r="F9" s="25" t="s">
        <v>110</v>
      </c>
    </row>
    <row r="10" spans="1:6" ht="39" customHeight="1" thickBot="1" x14ac:dyDescent="0.3">
      <c r="A10" s="26"/>
      <c r="B10" s="366"/>
      <c r="C10" s="366"/>
      <c r="D10" s="366"/>
      <c r="E10" s="366"/>
      <c r="F10" s="75"/>
    </row>
    <row r="11" spans="1:6" ht="15.75" thickBot="1" x14ac:dyDescent="0.3">
      <c r="A11" s="27">
        <v>1</v>
      </c>
      <c r="B11" s="27">
        <v>2</v>
      </c>
      <c r="C11" s="27">
        <v>3</v>
      </c>
      <c r="D11" s="27">
        <v>4</v>
      </c>
      <c r="E11" s="27">
        <v>5</v>
      </c>
      <c r="F11" s="28">
        <v>6</v>
      </c>
    </row>
    <row r="12" spans="1:6" ht="15.75" thickBot="1" x14ac:dyDescent="0.3">
      <c r="A12" s="10" t="s">
        <v>54</v>
      </c>
      <c r="B12" s="11"/>
      <c r="C12" s="11"/>
      <c r="D12" s="11"/>
      <c r="E12" s="11"/>
      <c r="F12" s="13">
        <f>B12+C12-D12-E12</f>
        <v>0</v>
      </c>
    </row>
    <row r="13" spans="1:6" ht="15.75" thickBot="1" x14ac:dyDescent="0.3">
      <c r="A13" s="10" t="s">
        <v>113</v>
      </c>
      <c r="B13" s="11">
        <v>844580.81</v>
      </c>
      <c r="C13" s="11">
        <v>120000</v>
      </c>
      <c r="D13" s="11"/>
      <c r="E13" s="11">
        <v>12100</v>
      </c>
      <c r="F13" s="13">
        <f t="shared" ref="F13" si="0">B13+C13-D13-E13</f>
        <v>952480.81</v>
      </c>
    </row>
    <row r="14" spans="1:6" ht="15.75" thickBot="1" x14ac:dyDescent="0.3">
      <c r="A14" s="71" t="s">
        <v>22</v>
      </c>
      <c r="B14" s="15">
        <f>B12+B13</f>
        <v>844580.81</v>
      </c>
      <c r="C14" s="15">
        <f t="shared" ref="C14:F14" si="1">C12+C13</f>
        <v>120000</v>
      </c>
      <c r="D14" s="15">
        <f t="shared" si="1"/>
        <v>0</v>
      </c>
      <c r="E14" s="15">
        <f t="shared" si="1"/>
        <v>12100</v>
      </c>
      <c r="F14" s="16">
        <f t="shared" si="1"/>
        <v>952480.81</v>
      </c>
    </row>
    <row r="16" spans="1:6" ht="33.75" customHeight="1" x14ac:dyDescent="0.25">
      <c r="A16" s="378" t="s">
        <v>115</v>
      </c>
      <c r="B16" s="378"/>
      <c r="C16" s="378"/>
      <c r="D16" s="378"/>
      <c r="E16" s="378"/>
      <c r="F16" s="378"/>
    </row>
    <row r="18" spans="1:6" x14ac:dyDescent="0.25">
      <c r="A18" s="200" t="s">
        <v>116</v>
      </c>
      <c r="B18" s="200"/>
      <c r="C18" s="77"/>
    </row>
    <row r="20" spans="1:6" ht="57.75" customHeight="1" x14ac:dyDescent="0.25">
      <c r="A20" s="378" t="s">
        <v>117</v>
      </c>
      <c r="B20" s="378"/>
      <c r="C20" s="378"/>
      <c r="D20" s="378"/>
      <c r="E20" s="378"/>
      <c r="F20" s="378"/>
    </row>
    <row r="22" spans="1:6" ht="15.75" x14ac:dyDescent="0.25">
      <c r="A22" s="44" t="s">
        <v>197</v>
      </c>
    </row>
    <row r="23" spans="1:6" ht="15.75" thickBot="1" x14ac:dyDescent="0.3">
      <c r="E23" s="200" t="s">
        <v>627</v>
      </c>
    </row>
    <row r="24" spans="1:6" x14ac:dyDescent="0.25">
      <c r="A24" s="364" t="s">
        <v>44</v>
      </c>
      <c r="B24" s="379" t="s">
        <v>118</v>
      </c>
      <c r="C24" s="380"/>
      <c r="D24" s="54"/>
    </row>
    <row r="25" spans="1:6" ht="19.5" customHeight="1" thickBot="1" x14ac:dyDescent="0.3">
      <c r="A25" s="365"/>
      <c r="B25" s="383"/>
      <c r="C25" s="384"/>
      <c r="D25" s="25" t="s">
        <v>22</v>
      </c>
    </row>
    <row r="26" spans="1:6" ht="26.25" thickBot="1" x14ac:dyDescent="0.3">
      <c r="A26" s="366"/>
      <c r="B26" s="63" t="s">
        <v>128</v>
      </c>
      <c r="C26" s="56" t="s">
        <v>120</v>
      </c>
      <c r="D26" s="28" t="s">
        <v>119</v>
      </c>
    </row>
    <row r="27" spans="1:6" ht="15.75" thickBot="1" x14ac:dyDescent="0.3">
      <c r="A27" s="27">
        <v>1</v>
      </c>
      <c r="B27" s="27">
        <v>2</v>
      </c>
      <c r="C27" s="27">
        <v>3</v>
      </c>
      <c r="D27" s="28">
        <v>4</v>
      </c>
    </row>
    <row r="28" spans="1:6" ht="26.25" thickBot="1" x14ac:dyDescent="0.3">
      <c r="A28" s="66" t="s">
        <v>121</v>
      </c>
      <c r="B28" s="15"/>
      <c r="C28" s="15"/>
      <c r="D28" s="16">
        <f>B28+C28</f>
        <v>0</v>
      </c>
    </row>
    <row r="29" spans="1:6" ht="42" customHeight="1" thickBot="1" x14ac:dyDescent="0.3">
      <c r="A29" s="66" t="s">
        <v>122</v>
      </c>
      <c r="B29" s="11">
        <f>B30+B31</f>
        <v>0</v>
      </c>
      <c r="C29" s="11">
        <f>C30+C31</f>
        <v>0</v>
      </c>
      <c r="D29" s="13">
        <f>D30+D31</f>
        <v>0</v>
      </c>
    </row>
    <row r="30" spans="1:6" ht="21.75" customHeight="1" thickBot="1" x14ac:dyDescent="0.3">
      <c r="A30" s="79" t="s">
        <v>123</v>
      </c>
      <c r="B30" s="11"/>
      <c r="C30" s="11"/>
      <c r="D30" s="13"/>
    </row>
    <row r="31" spans="1:6" ht="23.25" customHeight="1" thickBot="1" x14ac:dyDescent="0.3">
      <c r="A31" s="79" t="s">
        <v>124</v>
      </c>
      <c r="B31" s="11"/>
      <c r="C31" s="11"/>
      <c r="D31" s="13"/>
    </row>
    <row r="32" spans="1:6" ht="37.5" customHeight="1" thickBot="1" x14ac:dyDescent="0.3">
      <c r="A32" s="66" t="s">
        <v>125</v>
      </c>
      <c r="B32" s="11">
        <f>B33+B34</f>
        <v>0</v>
      </c>
      <c r="C32" s="11">
        <f t="shared" ref="C32:D32" si="2">C33+C34</f>
        <v>0</v>
      </c>
      <c r="D32" s="13">
        <f t="shared" si="2"/>
        <v>0</v>
      </c>
    </row>
    <row r="33" spans="1:5" ht="15.75" thickBot="1" x14ac:dyDescent="0.3">
      <c r="A33" s="79" t="s">
        <v>126</v>
      </c>
      <c r="B33" s="11"/>
      <c r="C33" s="11"/>
      <c r="D33" s="13"/>
    </row>
    <row r="34" spans="1:5" ht="15.75" thickBot="1" x14ac:dyDescent="0.3">
      <c r="A34" s="79" t="s">
        <v>124</v>
      </c>
      <c r="B34" s="11"/>
      <c r="C34" s="11"/>
      <c r="D34" s="13"/>
    </row>
    <row r="35" spans="1:5" ht="26.25" thickBot="1" x14ac:dyDescent="0.3">
      <c r="A35" s="66" t="s">
        <v>127</v>
      </c>
      <c r="B35" s="15">
        <f>B28+B29-B32</f>
        <v>0</v>
      </c>
      <c r="C35" s="15">
        <f t="shared" ref="C35:D35" si="3">C28+C29-C32</f>
        <v>0</v>
      </c>
      <c r="D35" s="29">
        <f t="shared" si="3"/>
        <v>0</v>
      </c>
    </row>
    <row r="37" spans="1:5" ht="15.75" x14ac:dyDescent="0.25">
      <c r="A37" s="44" t="s">
        <v>198</v>
      </c>
      <c r="B37" s="45"/>
      <c r="C37" s="45"/>
    </row>
    <row r="38" spans="1:5" ht="15.75" thickBot="1" x14ac:dyDescent="0.3"/>
    <row r="39" spans="1:5" ht="38.25" x14ac:dyDescent="0.25">
      <c r="A39" s="364" t="s">
        <v>44</v>
      </c>
      <c r="B39" s="364" t="s">
        <v>132</v>
      </c>
      <c r="C39" s="364" t="s">
        <v>103</v>
      </c>
      <c r="D39" s="364" t="s">
        <v>104</v>
      </c>
      <c r="E39" s="30" t="s">
        <v>133</v>
      </c>
    </row>
    <row r="40" spans="1:5" x14ac:dyDescent="0.25">
      <c r="A40" s="365"/>
      <c r="B40" s="365"/>
      <c r="C40" s="365"/>
      <c r="D40" s="365"/>
      <c r="E40" s="25" t="s">
        <v>74</v>
      </c>
    </row>
    <row r="41" spans="1:5" ht="7.5" customHeight="1" thickBot="1" x14ac:dyDescent="0.3">
      <c r="A41" s="366"/>
      <c r="B41" s="366"/>
      <c r="C41" s="366"/>
      <c r="D41" s="366"/>
      <c r="E41" s="75"/>
    </row>
    <row r="42" spans="1:5" ht="15.75" thickBot="1" x14ac:dyDescent="0.3">
      <c r="A42" s="27">
        <v>1</v>
      </c>
      <c r="B42" s="27">
        <v>2</v>
      </c>
      <c r="C42" s="27">
        <v>3</v>
      </c>
      <c r="D42" s="27">
        <v>4</v>
      </c>
      <c r="E42" s="28">
        <v>5</v>
      </c>
    </row>
    <row r="43" spans="1:5" ht="26.25" thickBot="1" x14ac:dyDescent="0.3">
      <c r="A43" s="66" t="s">
        <v>129</v>
      </c>
      <c r="B43" s="11"/>
      <c r="C43" s="11"/>
      <c r="D43" s="11"/>
      <c r="E43" s="13">
        <f>B43+C43-D43</f>
        <v>0</v>
      </c>
    </row>
    <row r="44" spans="1:5" ht="26.25" thickBot="1" x14ac:dyDescent="0.3">
      <c r="A44" s="66" t="s">
        <v>130</v>
      </c>
      <c r="B44" s="11">
        <v>2786389.2</v>
      </c>
      <c r="C44" s="11"/>
      <c r="D44" s="11"/>
      <c r="E44" s="13">
        <f t="shared" ref="E44:E45" si="4">B44+C44-D44</f>
        <v>2786389.2</v>
      </c>
    </row>
    <row r="45" spans="1:5" ht="15.75" thickBot="1" x14ac:dyDescent="0.3">
      <c r="A45" s="10" t="s">
        <v>131</v>
      </c>
      <c r="B45" s="11"/>
      <c r="C45" s="11"/>
      <c r="D45" s="11"/>
      <c r="E45" s="13">
        <f t="shared" si="4"/>
        <v>0</v>
      </c>
    </row>
    <row r="46" spans="1:5" ht="15.75" thickBot="1" x14ac:dyDescent="0.3">
      <c r="A46" s="71" t="s">
        <v>22</v>
      </c>
      <c r="B46" s="15">
        <f>SUM(B43:B45)</f>
        <v>2786389.2</v>
      </c>
      <c r="C46" s="15">
        <f t="shared" ref="C46:E46" si="5">SUM(C43:C45)</f>
        <v>0</v>
      </c>
      <c r="D46" s="15">
        <f t="shared" si="5"/>
        <v>0</v>
      </c>
      <c r="E46" s="16">
        <f t="shared" si="5"/>
        <v>2786389.2</v>
      </c>
    </row>
  </sheetData>
  <mergeCells count="16">
    <mergeCell ref="A1:F1"/>
    <mergeCell ref="A3:F3"/>
    <mergeCell ref="A5:F5"/>
    <mergeCell ref="C7:E8"/>
    <mergeCell ref="B7:B10"/>
    <mergeCell ref="C9:C10"/>
    <mergeCell ref="D9:D10"/>
    <mergeCell ref="E9:E10"/>
    <mergeCell ref="A16:F16"/>
    <mergeCell ref="B24:C25"/>
    <mergeCell ref="A24:A26"/>
    <mergeCell ref="B39:B41"/>
    <mergeCell ref="A39:A41"/>
    <mergeCell ref="C39:C41"/>
    <mergeCell ref="D39:D41"/>
    <mergeCell ref="A20:F20"/>
  </mergeCells>
  <pageMargins left="0.70866141732283472" right="0.70866141732283472" top="0.74803149606299213" bottom="0.55118110236220474" header="0.31496062992125984" footer="0.31496062992125984"/>
  <pageSetup paperSize="9" scale="77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90" zoomScaleNormal="100" zoomScaleSheetLayoutView="90" workbookViewId="0">
      <selection activeCell="L13" sqref="L13"/>
    </sheetView>
  </sheetViews>
  <sheetFormatPr defaultRowHeight="15" x14ac:dyDescent="0.25"/>
  <cols>
    <col min="1" max="1" width="29" customWidth="1"/>
    <col min="2" max="2" width="36.140625" customWidth="1"/>
  </cols>
  <sheetData>
    <row r="1" spans="1:10" ht="18.75" x14ac:dyDescent="0.3">
      <c r="A1" s="400" t="s">
        <v>637</v>
      </c>
      <c r="B1" s="400"/>
      <c r="C1" s="400"/>
      <c r="D1" s="400"/>
      <c r="E1" s="82"/>
      <c r="F1" s="82"/>
    </row>
    <row r="3" spans="1:10" ht="15.75" x14ac:dyDescent="0.25">
      <c r="A3" s="44" t="s">
        <v>134</v>
      </c>
      <c r="B3" s="72"/>
      <c r="C3" s="72"/>
      <c r="D3" s="72"/>
      <c r="E3" s="72"/>
      <c r="F3" s="72"/>
      <c r="G3" s="72"/>
      <c r="H3" s="72"/>
      <c r="I3" s="69"/>
      <c r="J3" s="69"/>
    </row>
    <row r="5" spans="1:10" ht="15.75" x14ac:dyDescent="0.25">
      <c r="A5" s="44" t="s">
        <v>135</v>
      </c>
      <c r="B5" s="44"/>
      <c r="C5" s="44"/>
      <c r="D5" s="44"/>
      <c r="E5" s="44"/>
      <c r="F5" s="44"/>
      <c r="G5" s="44"/>
      <c r="H5" s="44"/>
      <c r="I5" s="44"/>
    </row>
    <row r="6" spans="1:10" ht="15.75" thickBot="1" x14ac:dyDescent="0.3"/>
    <row r="7" spans="1:10" ht="29.25" customHeight="1" thickBot="1" x14ac:dyDescent="0.3">
      <c r="A7" s="80" t="s">
        <v>44</v>
      </c>
      <c r="B7" s="81" t="s">
        <v>136</v>
      </c>
    </row>
    <row r="8" spans="1:10" ht="15.75" thickBot="1" x14ac:dyDescent="0.3">
      <c r="A8" s="27">
        <v>1</v>
      </c>
      <c r="B8" s="28">
        <v>2</v>
      </c>
    </row>
    <row r="9" spans="1:10" ht="30" customHeight="1" thickBot="1" x14ac:dyDescent="0.3">
      <c r="A9" s="74" t="s">
        <v>137</v>
      </c>
      <c r="B9" s="21"/>
    </row>
    <row r="10" spans="1:10" ht="30" customHeight="1" thickBot="1" x14ac:dyDescent="0.3">
      <c r="A10" s="74" t="s">
        <v>138</v>
      </c>
      <c r="B10" s="291">
        <v>208855.1</v>
      </c>
    </row>
    <row r="11" spans="1:10" ht="30" customHeight="1" thickBot="1" x14ac:dyDescent="0.3">
      <c r="A11" s="74" t="s">
        <v>139</v>
      </c>
      <c r="B11" s="21">
        <f>B9+B10</f>
        <v>208855.1</v>
      </c>
    </row>
    <row r="12" spans="1:10" ht="30" customHeight="1" thickBot="1" x14ac:dyDescent="0.3">
      <c r="A12" s="74" t="s">
        <v>140</v>
      </c>
      <c r="B12" s="21">
        <f>SUM(B13:B16)</f>
        <v>208855.09999999998</v>
      </c>
    </row>
    <row r="13" spans="1:10" ht="30" customHeight="1" thickBot="1" x14ac:dyDescent="0.3">
      <c r="A13" s="78" t="s">
        <v>141</v>
      </c>
      <c r="B13" s="21">
        <v>101987.9</v>
      </c>
    </row>
    <row r="14" spans="1:10" ht="30" customHeight="1" thickBot="1" x14ac:dyDescent="0.3">
      <c r="A14" s="78" t="s">
        <v>142</v>
      </c>
      <c r="B14" s="21"/>
    </row>
    <row r="15" spans="1:10" ht="30" customHeight="1" thickBot="1" x14ac:dyDescent="0.3">
      <c r="A15" s="78" t="s">
        <v>143</v>
      </c>
      <c r="B15" s="21"/>
    </row>
    <row r="16" spans="1:10" ht="30" customHeight="1" thickBot="1" x14ac:dyDescent="0.3">
      <c r="A16" s="78" t="s">
        <v>720</v>
      </c>
      <c r="B16" s="21">
        <v>106867.2</v>
      </c>
    </row>
    <row r="17" spans="1:2" ht="30" customHeight="1" thickBot="1" x14ac:dyDescent="0.3">
      <c r="A17" s="74" t="s">
        <v>144</v>
      </c>
      <c r="B17" s="21">
        <f>B11-B12</f>
        <v>0</v>
      </c>
    </row>
    <row r="19" spans="1:2" ht="15.75" x14ac:dyDescent="0.25">
      <c r="A19" s="44" t="s">
        <v>145</v>
      </c>
      <c r="B19" s="45"/>
    </row>
    <row r="20" spans="1:2" ht="15.75" thickBot="1" x14ac:dyDescent="0.3"/>
    <row r="21" spans="1:2" ht="28.5" customHeight="1" thickBot="1" x14ac:dyDescent="0.3">
      <c r="A21" s="80" t="s">
        <v>44</v>
      </c>
      <c r="B21" s="81" t="s">
        <v>136</v>
      </c>
    </row>
    <row r="22" spans="1:2" ht="15.75" thickBot="1" x14ac:dyDescent="0.3">
      <c r="A22" s="27">
        <v>1</v>
      </c>
      <c r="B22" s="28">
        <v>2</v>
      </c>
    </row>
    <row r="23" spans="1:2" ht="30" customHeight="1" thickBot="1" x14ac:dyDescent="0.3">
      <c r="A23" s="74" t="s">
        <v>146</v>
      </c>
      <c r="B23" s="21"/>
    </row>
    <row r="24" spans="1:2" ht="30" customHeight="1" thickBot="1" x14ac:dyDescent="0.3">
      <c r="A24" s="74" t="s">
        <v>147</v>
      </c>
      <c r="B24" s="21"/>
    </row>
    <row r="25" spans="1:2" ht="30" customHeight="1" thickBot="1" x14ac:dyDescent="0.3">
      <c r="A25" s="74" t="s">
        <v>148</v>
      </c>
      <c r="B25" s="21">
        <f>SUM(B23:B24)</f>
        <v>0</v>
      </c>
    </row>
    <row r="26" spans="1:2" ht="30" customHeight="1" thickBot="1" x14ac:dyDescent="0.3">
      <c r="A26" s="74" t="s">
        <v>149</v>
      </c>
      <c r="B26" s="21">
        <f>SUM(B27:B29)</f>
        <v>0</v>
      </c>
    </row>
    <row r="27" spans="1:2" ht="30" customHeight="1" thickBot="1" x14ac:dyDescent="0.3">
      <c r="A27" s="78" t="s">
        <v>150</v>
      </c>
      <c r="B27" s="21"/>
    </row>
    <row r="28" spans="1:2" ht="30" customHeight="1" thickBot="1" x14ac:dyDescent="0.3">
      <c r="A28" s="78" t="s">
        <v>151</v>
      </c>
      <c r="B28" s="21"/>
    </row>
    <row r="29" spans="1:2" ht="30" customHeight="1" thickBot="1" x14ac:dyDescent="0.3">
      <c r="A29" s="78" t="s">
        <v>124</v>
      </c>
      <c r="B29" s="21"/>
    </row>
    <row r="30" spans="1:2" ht="30" customHeight="1" thickBot="1" x14ac:dyDescent="0.3">
      <c r="A30" s="74" t="s">
        <v>152</v>
      </c>
      <c r="B30" s="21">
        <f>B25-B26</f>
        <v>0</v>
      </c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view="pageBreakPreview" topLeftCell="A4" zoomScale="90" zoomScaleNormal="100" zoomScaleSheetLayoutView="90" workbookViewId="0">
      <selection activeCell="M11" sqref="M11"/>
    </sheetView>
  </sheetViews>
  <sheetFormatPr defaultRowHeight="15" x14ac:dyDescent="0.25"/>
  <cols>
    <col min="1" max="1" width="17.5703125" customWidth="1"/>
    <col min="2" max="2" width="18.85546875" customWidth="1"/>
    <col min="3" max="4" width="19" customWidth="1"/>
    <col min="5" max="5" width="18.85546875" customWidth="1"/>
    <col min="6" max="6" width="18.140625" customWidth="1"/>
    <col min="7" max="7" width="18.85546875" customWidth="1"/>
  </cols>
  <sheetData>
    <row r="1" spans="1:7" ht="18.75" x14ac:dyDescent="0.3">
      <c r="A1" s="400" t="s">
        <v>637</v>
      </c>
      <c r="B1" s="400"/>
      <c r="C1" s="400"/>
      <c r="D1" s="400"/>
    </row>
    <row r="3" spans="1:7" ht="43.5" customHeight="1" x14ac:dyDescent="0.25">
      <c r="A3" s="378" t="s">
        <v>153</v>
      </c>
      <c r="B3" s="378"/>
      <c r="C3" s="378"/>
      <c r="D3" s="378"/>
      <c r="E3" s="378"/>
      <c r="F3" s="378"/>
      <c r="G3" s="378"/>
    </row>
    <row r="4" spans="1:7" ht="24" customHeight="1" x14ac:dyDescent="0.25">
      <c r="A4" s="93" t="s">
        <v>193</v>
      </c>
      <c r="B4" s="92"/>
      <c r="C4" s="92"/>
      <c r="D4" s="92"/>
      <c r="E4" s="201" t="s">
        <v>634</v>
      </c>
      <c r="F4" s="92"/>
      <c r="G4" s="92"/>
    </row>
    <row r="5" spans="1:7" ht="15.75" thickBot="1" x14ac:dyDescent="0.3"/>
    <row r="6" spans="1:7" ht="27" customHeight="1" thickBot="1" x14ac:dyDescent="0.3">
      <c r="A6" s="364" t="s">
        <v>44</v>
      </c>
      <c r="B6" s="364" t="s">
        <v>71</v>
      </c>
      <c r="C6" s="364" t="s">
        <v>154</v>
      </c>
      <c r="D6" s="329" t="s">
        <v>104</v>
      </c>
      <c r="E6" s="330"/>
      <c r="F6" s="331"/>
      <c r="G6" s="364" t="s">
        <v>73</v>
      </c>
    </row>
    <row r="7" spans="1:7" ht="46.5" customHeight="1" x14ac:dyDescent="0.25">
      <c r="A7" s="365"/>
      <c r="B7" s="365"/>
      <c r="C7" s="365"/>
      <c r="D7" s="364" t="s">
        <v>156</v>
      </c>
      <c r="E7" s="364" t="s">
        <v>157</v>
      </c>
      <c r="F7" s="65" t="s">
        <v>158</v>
      </c>
      <c r="G7" s="365"/>
    </row>
    <row r="8" spans="1:7" ht="15" customHeight="1" thickBot="1" x14ac:dyDescent="0.3">
      <c r="A8" s="366"/>
      <c r="B8" s="366"/>
      <c r="C8" s="366"/>
      <c r="D8" s="366"/>
      <c r="E8" s="366"/>
      <c r="F8" s="24" t="s">
        <v>159</v>
      </c>
      <c r="G8" s="25" t="s">
        <v>155</v>
      </c>
    </row>
    <row r="9" spans="1:7" ht="15.75" thickBot="1" x14ac:dyDescent="0.3">
      <c r="A9" s="27">
        <v>1</v>
      </c>
      <c r="B9" s="27">
        <v>2</v>
      </c>
      <c r="C9" s="27">
        <v>3</v>
      </c>
      <c r="D9" s="80">
        <v>4</v>
      </c>
      <c r="E9" s="80">
        <v>5</v>
      </c>
      <c r="F9" s="80">
        <v>6</v>
      </c>
      <c r="G9" s="81">
        <v>7</v>
      </c>
    </row>
    <row r="10" spans="1:7" ht="33" customHeight="1" thickBot="1" x14ac:dyDescent="0.3">
      <c r="A10" s="66" t="s">
        <v>160</v>
      </c>
      <c r="B10" s="11">
        <f>B11+B12+B13+B14</f>
        <v>0</v>
      </c>
      <c r="C10" s="11">
        <f t="shared" ref="C10:G10" si="0">C11+C12+C13+C14</f>
        <v>0</v>
      </c>
      <c r="D10" s="11">
        <f t="shared" si="0"/>
        <v>0</v>
      </c>
      <c r="E10" s="11">
        <f t="shared" si="0"/>
        <v>0</v>
      </c>
      <c r="F10" s="11">
        <f t="shared" si="0"/>
        <v>0</v>
      </c>
      <c r="G10" s="13">
        <f t="shared" si="0"/>
        <v>0</v>
      </c>
    </row>
    <row r="11" spans="1:7" ht="48" customHeight="1" thickBot="1" x14ac:dyDescent="0.3">
      <c r="A11" s="79" t="s">
        <v>161</v>
      </c>
      <c r="B11" s="11"/>
      <c r="C11" s="11"/>
      <c r="D11" s="11"/>
      <c r="E11" s="11"/>
      <c r="F11" s="11">
        <f>D11+E11</f>
        <v>0</v>
      </c>
      <c r="G11" s="13">
        <f>B11+C11-F11</f>
        <v>0</v>
      </c>
    </row>
    <row r="12" spans="1:7" ht="46.5" customHeight="1" thickBot="1" x14ac:dyDescent="0.3">
      <c r="A12" s="79" t="s">
        <v>162</v>
      </c>
      <c r="B12" s="11"/>
      <c r="C12" s="11"/>
      <c r="D12" s="11"/>
      <c r="E12" s="11"/>
      <c r="F12" s="11">
        <f t="shared" ref="F12:F19" si="1">D12+E12</f>
        <v>0</v>
      </c>
      <c r="G12" s="13">
        <f t="shared" ref="G12:G14" si="2">B12+C12-F12</f>
        <v>0</v>
      </c>
    </row>
    <row r="13" spans="1:7" ht="53.25" customHeight="1" thickBot="1" x14ac:dyDescent="0.3">
      <c r="A13" s="79" t="s">
        <v>163</v>
      </c>
      <c r="B13" s="84"/>
      <c r="C13" s="11"/>
      <c r="D13" s="11"/>
      <c r="E13" s="11"/>
      <c r="F13" s="11">
        <f t="shared" si="1"/>
        <v>0</v>
      </c>
      <c r="G13" s="13">
        <f t="shared" si="2"/>
        <v>0</v>
      </c>
    </row>
    <row r="14" spans="1:7" ht="33" customHeight="1" thickBot="1" x14ac:dyDescent="0.3">
      <c r="A14" s="79" t="s">
        <v>164</v>
      </c>
      <c r="B14" s="84"/>
      <c r="C14" s="11"/>
      <c r="D14" s="11"/>
      <c r="E14" s="11"/>
      <c r="F14" s="11">
        <f t="shared" si="1"/>
        <v>0</v>
      </c>
      <c r="G14" s="13">
        <f t="shared" si="2"/>
        <v>0</v>
      </c>
    </row>
    <row r="15" spans="1:7" ht="40.5" customHeight="1" thickBot="1" x14ac:dyDescent="0.3">
      <c r="A15" s="83" t="s">
        <v>165</v>
      </c>
      <c r="B15" s="84">
        <f>B16+B17+B18+B19</f>
        <v>0</v>
      </c>
      <c r="C15" s="84">
        <f t="shared" ref="C15:G15" si="3">C16+C17+C18+C19</f>
        <v>0</v>
      </c>
      <c r="D15" s="84">
        <f t="shared" si="3"/>
        <v>0</v>
      </c>
      <c r="E15" s="84">
        <f t="shared" si="3"/>
        <v>0</v>
      </c>
      <c r="F15" s="84">
        <f t="shared" si="3"/>
        <v>0</v>
      </c>
      <c r="G15" s="85">
        <f t="shared" si="3"/>
        <v>0</v>
      </c>
    </row>
    <row r="16" spans="1:7" ht="46.5" customHeight="1" thickBot="1" x14ac:dyDescent="0.3">
      <c r="A16" s="79" t="s">
        <v>161</v>
      </c>
      <c r="B16" s="84"/>
      <c r="C16" s="11"/>
      <c r="D16" s="11"/>
      <c r="E16" s="11"/>
      <c r="F16" s="11">
        <f t="shared" si="1"/>
        <v>0</v>
      </c>
      <c r="G16" s="13">
        <f>B16+C16-F16</f>
        <v>0</v>
      </c>
    </row>
    <row r="17" spans="1:7" ht="48.75" customHeight="1" thickBot="1" x14ac:dyDescent="0.3">
      <c r="A17" s="79" t="s">
        <v>162</v>
      </c>
      <c r="B17" s="84"/>
      <c r="C17" s="11"/>
      <c r="D17" s="11"/>
      <c r="E17" s="11"/>
      <c r="F17" s="11">
        <f t="shared" si="1"/>
        <v>0</v>
      </c>
      <c r="G17" s="13">
        <f t="shared" ref="G17:G19" si="4">B17+C17-F17</f>
        <v>0</v>
      </c>
    </row>
    <row r="18" spans="1:7" ht="54.75" customHeight="1" thickBot="1" x14ac:dyDescent="0.3">
      <c r="A18" s="79" t="s">
        <v>163</v>
      </c>
      <c r="B18" s="84"/>
      <c r="C18" s="11"/>
      <c r="D18" s="11"/>
      <c r="E18" s="11"/>
      <c r="F18" s="11">
        <f t="shared" si="1"/>
        <v>0</v>
      </c>
      <c r="G18" s="13">
        <f t="shared" si="4"/>
        <v>0</v>
      </c>
    </row>
    <row r="19" spans="1:7" ht="35.25" customHeight="1" thickBot="1" x14ac:dyDescent="0.3">
      <c r="A19" s="79" t="s">
        <v>164</v>
      </c>
      <c r="B19" s="84"/>
      <c r="C19" s="11"/>
      <c r="D19" s="11"/>
      <c r="E19" s="11"/>
      <c r="F19" s="11">
        <f t="shared" si="1"/>
        <v>0</v>
      </c>
      <c r="G19" s="13">
        <f t="shared" si="4"/>
        <v>0</v>
      </c>
    </row>
    <row r="20" spans="1:7" ht="31.5" customHeight="1" thickBot="1" x14ac:dyDescent="0.3">
      <c r="A20" s="63" t="s">
        <v>22</v>
      </c>
      <c r="B20" s="57">
        <f>B10+B15</f>
        <v>0</v>
      </c>
      <c r="C20" s="57">
        <f t="shared" ref="C20:G20" si="5">C10+C15</f>
        <v>0</v>
      </c>
      <c r="D20" s="57">
        <f t="shared" si="5"/>
        <v>0</v>
      </c>
      <c r="E20" s="57">
        <f t="shared" si="5"/>
        <v>0</v>
      </c>
      <c r="F20" s="57">
        <f t="shared" si="5"/>
        <v>0</v>
      </c>
      <c r="G20" s="86">
        <f t="shared" si="5"/>
        <v>0</v>
      </c>
    </row>
  </sheetData>
  <mergeCells count="9">
    <mergeCell ref="A1:D1"/>
    <mergeCell ref="A3:G3"/>
    <mergeCell ref="D6:F6"/>
    <mergeCell ref="D7:D8"/>
    <mergeCell ref="E7:E8"/>
    <mergeCell ref="A6:A8"/>
    <mergeCell ref="B6:B8"/>
    <mergeCell ref="C6:C8"/>
    <mergeCell ref="G6:G7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view="pageBreakPreview" topLeftCell="A18" zoomScale="90" zoomScaleNormal="100" zoomScaleSheetLayoutView="90" workbookViewId="0">
      <selection activeCell="M30" sqref="M30"/>
    </sheetView>
  </sheetViews>
  <sheetFormatPr defaultRowHeight="15" x14ac:dyDescent="0.25"/>
  <cols>
    <col min="1" max="1" width="32.7109375" customWidth="1"/>
    <col min="2" max="2" width="18.42578125" customWidth="1"/>
    <col min="3" max="3" width="17.85546875" customWidth="1"/>
    <col min="4" max="4" width="18" customWidth="1"/>
    <col min="5" max="6" width="18.140625" customWidth="1"/>
    <col min="7" max="7" width="18.5703125" customWidth="1"/>
    <col min="8" max="8" width="18.28515625" customWidth="1"/>
    <col min="9" max="10" width="18" customWidth="1"/>
    <col min="11" max="11" width="18.28515625" customWidth="1"/>
    <col min="13" max="14" width="12.5703125" bestFit="1" customWidth="1"/>
  </cols>
  <sheetData>
    <row r="1" spans="1:11" ht="18.75" x14ac:dyDescent="0.3">
      <c r="A1" s="400" t="s">
        <v>637</v>
      </c>
      <c r="B1" s="400"/>
      <c r="C1" s="400"/>
      <c r="D1" s="400"/>
    </row>
    <row r="3" spans="1:11" ht="33" customHeight="1" x14ac:dyDescent="0.25">
      <c r="A3" s="378" t="s">
        <v>166</v>
      </c>
      <c r="B3" s="378"/>
      <c r="C3" s="378"/>
      <c r="D3" s="378"/>
      <c r="E3" s="378"/>
      <c r="F3" s="378"/>
      <c r="G3" s="378"/>
      <c r="H3" s="378"/>
      <c r="I3" s="378"/>
      <c r="J3" s="87"/>
      <c r="K3" s="87"/>
    </row>
    <row r="4" spans="1:11" ht="15.75" x14ac:dyDescent="0.25">
      <c r="A4" s="44" t="s">
        <v>167</v>
      </c>
      <c r="B4" s="72"/>
      <c r="C4" s="72"/>
      <c r="D4" s="72"/>
      <c r="E4" s="45"/>
      <c r="F4" s="45"/>
      <c r="G4" s="45"/>
      <c r="H4" s="45"/>
      <c r="I4" s="45"/>
    </row>
    <row r="5" spans="1:11" ht="15.75" x14ac:dyDescent="0.25">
      <c r="A5" s="44" t="s">
        <v>168</v>
      </c>
      <c r="B5" s="72"/>
      <c r="C5" s="72"/>
      <c r="D5" s="72"/>
      <c r="E5" s="45"/>
      <c r="F5" s="45"/>
      <c r="G5" s="45"/>
      <c r="H5" s="45"/>
      <c r="I5" s="45"/>
    </row>
    <row r="6" spans="1:11" ht="15.75" x14ac:dyDescent="0.25">
      <c r="A6" s="44" t="s">
        <v>169</v>
      </c>
      <c r="B6" s="72"/>
      <c r="C6" s="72"/>
      <c r="D6" s="72"/>
      <c r="E6" s="45"/>
      <c r="F6" s="45"/>
      <c r="G6" s="45"/>
      <c r="H6" s="45"/>
      <c r="I6" s="45"/>
    </row>
    <row r="7" spans="1:11" ht="15.75" x14ac:dyDescent="0.25">
      <c r="A7" s="44" t="s">
        <v>170</v>
      </c>
      <c r="B7" s="72"/>
      <c r="C7" s="72"/>
      <c r="D7" s="72"/>
      <c r="E7" s="45"/>
      <c r="F7" s="45"/>
      <c r="G7" s="45"/>
      <c r="H7" s="45"/>
      <c r="I7" s="45"/>
    </row>
    <row r="9" spans="1:11" ht="15.75" x14ac:dyDescent="0.25">
      <c r="A9" s="50" t="s">
        <v>171</v>
      </c>
      <c r="B9" s="45"/>
      <c r="C9" s="45"/>
      <c r="D9" s="45"/>
      <c r="E9" s="45"/>
      <c r="F9" s="45"/>
    </row>
    <row r="10" spans="1:11" ht="15.75" thickBot="1" x14ac:dyDescent="0.3"/>
    <row r="11" spans="1:11" ht="15.75" thickBot="1" x14ac:dyDescent="0.3">
      <c r="A11" s="364" t="s">
        <v>44</v>
      </c>
      <c r="B11" s="393" t="s">
        <v>172</v>
      </c>
      <c r="C11" s="401"/>
      <c r="D11" s="401"/>
      <c r="E11" s="401"/>
      <c r="F11" s="401"/>
      <c r="G11" s="401"/>
      <c r="H11" s="401"/>
      <c r="I11" s="394"/>
      <c r="J11" s="379" t="s">
        <v>22</v>
      </c>
      <c r="K11" s="380"/>
    </row>
    <row r="12" spans="1:11" x14ac:dyDescent="0.25">
      <c r="A12" s="365"/>
      <c r="B12" s="379" t="s">
        <v>173</v>
      </c>
      <c r="C12" s="380"/>
      <c r="D12" s="379" t="s">
        <v>635</v>
      </c>
      <c r="E12" s="380"/>
      <c r="F12" s="402" t="s">
        <v>174</v>
      </c>
      <c r="G12" s="403"/>
      <c r="H12" s="379" t="s">
        <v>175</v>
      </c>
      <c r="I12" s="380"/>
      <c r="J12" s="381"/>
      <c r="K12" s="382"/>
    </row>
    <row r="13" spans="1:11" ht="15.75" thickBot="1" x14ac:dyDescent="0.3">
      <c r="A13" s="365"/>
      <c r="B13" s="383"/>
      <c r="C13" s="384"/>
      <c r="D13" s="383"/>
      <c r="E13" s="384"/>
      <c r="F13" s="404"/>
      <c r="G13" s="405"/>
      <c r="H13" s="383"/>
      <c r="I13" s="384"/>
      <c r="J13" s="381"/>
      <c r="K13" s="382"/>
    </row>
    <row r="14" spans="1:11" ht="15.75" thickBot="1" x14ac:dyDescent="0.3">
      <c r="A14" s="365"/>
      <c r="B14" s="393" t="s">
        <v>45</v>
      </c>
      <c r="C14" s="401"/>
      <c r="D14" s="401"/>
      <c r="E14" s="401"/>
      <c r="F14" s="401"/>
      <c r="G14" s="401"/>
      <c r="H14" s="401"/>
      <c r="I14" s="394"/>
      <c r="J14" s="383"/>
      <c r="K14" s="384"/>
    </row>
    <row r="15" spans="1:11" ht="15.75" thickBot="1" x14ac:dyDescent="0.3">
      <c r="A15" s="366"/>
      <c r="B15" s="90" t="s">
        <v>176</v>
      </c>
      <c r="C15" s="90" t="s">
        <v>177</v>
      </c>
      <c r="D15" s="90" t="s">
        <v>176</v>
      </c>
      <c r="E15" s="90" t="s">
        <v>177</v>
      </c>
      <c r="F15" s="90" t="s">
        <v>176</v>
      </c>
      <c r="G15" s="90" t="s">
        <v>177</v>
      </c>
      <c r="H15" s="90" t="s">
        <v>176</v>
      </c>
      <c r="I15" s="90" t="s">
        <v>177</v>
      </c>
      <c r="J15" s="90" t="s">
        <v>176</v>
      </c>
      <c r="K15" s="91" t="s">
        <v>177</v>
      </c>
    </row>
    <row r="16" spans="1:11" ht="15" customHeight="1" thickBot="1" x14ac:dyDescent="0.3">
      <c r="A16" s="27">
        <v>1</v>
      </c>
      <c r="B16" s="27">
        <v>2</v>
      </c>
      <c r="C16" s="27">
        <v>3</v>
      </c>
      <c r="D16" s="27">
        <v>4</v>
      </c>
      <c r="E16" s="27">
        <v>5</v>
      </c>
      <c r="F16" s="27">
        <v>6</v>
      </c>
      <c r="G16" s="27">
        <v>7</v>
      </c>
      <c r="H16" s="27">
        <v>8</v>
      </c>
      <c r="I16" s="27">
        <v>9</v>
      </c>
      <c r="J16" s="197" t="s">
        <v>191</v>
      </c>
      <c r="K16" s="81" t="s">
        <v>192</v>
      </c>
    </row>
    <row r="17" spans="1:14" ht="34.5" customHeight="1" thickBot="1" x14ac:dyDescent="0.3">
      <c r="A17" s="74" t="s">
        <v>178</v>
      </c>
      <c r="B17" s="19">
        <f>B18+B19</f>
        <v>0</v>
      </c>
      <c r="C17" s="19">
        <f t="shared" ref="C17:K17" si="0">C18+C19</f>
        <v>0</v>
      </c>
      <c r="D17" s="19">
        <f t="shared" si="0"/>
        <v>0</v>
      </c>
      <c r="E17" s="19">
        <f t="shared" si="0"/>
        <v>0</v>
      </c>
      <c r="F17" s="19">
        <f t="shared" si="0"/>
        <v>0</v>
      </c>
      <c r="G17" s="19">
        <f t="shared" si="0"/>
        <v>0</v>
      </c>
      <c r="H17" s="19">
        <f t="shared" si="0"/>
        <v>0</v>
      </c>
      <c r="I17" s="19">
        <f t="shared" si="0"/>
        <v>0</v>
      </c>
      <c r="J17" s="19">
        <f t="shared" si="0"/>
        <v>0</v>
      </c>
      <c r="K17" s="22">
        <f t="shared" si="0"/>
        <v>0</v>
      </c>
    </row>
    <row r="18" spans="1:14" ht="18" customHeight="1" thickBot="1" x14ac:dyDescent="0.3">
      <c r="A18" s="78" t="s">
        <v>179</v>
      </c>
      <c r="B18" s="20"/>
      <c r="C18" s="20"/>
      <c r="D18" s="20"/>
      <c r="E18" s="20"/>
      <c r="F18" s="20"/>
      <c r="G18" s="20"/>
      <c r="H18" s="20"/>
      <c r="I18" s="20"/>
      <c r="J18" s="20">
        <f>B18+D18+F18+H18</f>
        <v>0</v>
      </c>
      <c r="K18" s="21">
        <f>C18+E18+G18+I18</f>
        <v>0</v>
      </c>
    </row>
    <row r="19" spans="1:14" ht="15" customHeight="1" thickBot="1" x14ac:dyDescent="0.3">
      <c r="A19" s="78" t="s">
        <v>124</v>
      </c>
      <c r="B19" s="20"/>
      <c r="C19" s="20"/>
      <c r="D19" s="20"/>
      <c r="E19" s="20"/>
      <c r="F19" s="20"/>
      <c r="G19" s="20"/>
      <c r="H19" s="20"/>
      <c r="I19" s="20"/>
      <c r="J19" s="20">
        <f t="shared" ref="J19:J36" si="1">B19+D19+F19+H19</f>
        <v>0</v>
      </c>
      <c r="K19" s="21">
        <f t="shared" ref="K19:K36" si="2">C19+E19+G19+I19</f>
        <v>0</v>
      </c>
    </row>
    <row r="20" spans="1:14" ht="55.5" customHeight="1" thickBot="1" x14ac:dyDescent="0.3">
      <c r="A20" s="78" t="s">
        <v>180</v>
      </c>
      <c r="B20" s="19">
        <f>B21+B22</f>
        <v>0</v>
      </c>
      <c r="C20" s="19">
        <f t="shared" ref="C20:K20" si="3">C21+C22</f>
        <v>0</v>
      </c>
      <c r="D20" s="19">
        <f t="shared" si="3"/>
        <v>0</v>
      </c>
      <c r="E20" s="19">
        <f t="shared" si="3"/>
        <v>0</v>
      </c>
      <c r="F20" s="19">
        <f t="shared" si="3"/>
        <v>0</v>
      </c>
      <c r="G20" s="19">
        <f t="shared" si="3"/>
        <v>0</v>
      </c>
      <c r="H20" s="19">
        <f t="shared" si="3"/>
        <v>0</v>
      </c>
      <c r="I20" s="19">
        <f t="shared" si="3"/>
        <v>0</v>
      </c>
      <c r="J20" s="19">
        <f t="shared" si="3"/>
        <v>0</v>
      </c>
      <c r="K20" s="22">
        <f t="shared" si="3"/>
        <v>0</v>
      </c>
    </row>
    <row r="21" spans="1:14" ht="20.25" customHeight="1" thickBot="1" x14ac:dyDescent="0.3">
      <c r="A21" s="78" t="s">
        <v>179</v>
      </c>
      <c r="B21" s="20"/>
      <c r="C21" s="20"/>
      <c r="D21" s="20"/>
      <c r="E21" s="20"/>
      <c r="F21" s="20"/>
      <c r="G21" s="20"/>
      <c r="H21" s="20"/>
      <c r="I21" s="20"/>
      <c r="J21" s="20">
        <f t="shared" si="1"/>
        <v>0</v>
      </c>
      <c r="K21" s="21">
        <f t="shared" si="2"/>
        <v>0</v>
      </c>
    </row>
    <row r="22" spans="1:14" ht="20.25" customHeight="1" thickBot="1" x14ac:dyDescent="0.3">
      <c r="A22" s="78" t="s">
        <v>124</v>
      </c>
      <c r="B22" s="20"/>
      <c r="C22" s="20"/>
      <c r="D22" s="20"/>
      <c r="E22" s="20"/>
      <c r="F22" s="20"/>
      <c r="G22" s="20"/>
      <c r="H22" s="20"/>
      <c r="I22" s="20"/>
      <c r="J22" s="20">
        <f t="shared" si="1"/>
        <v>0</v>
      </c>
      <c r="K22" s="21">
        <f t="shared" si="2"/>
        <v>0</v>
      </c>
    </row>
    <row r="23" spans="1:14" ht="36" customHeight="1" thickBot="1" x14ac:dyDescent="0.3">
      <c r="A23" s="74" t="s">
        <v>181</v>
      </c>
      <c r="B23" s="20">
        <f>SUM(B24:B33)</f>
        <v>431154.01999999996</v>
      </c>
      <c r="C23" s="20">
        <f t="shared" ref="C23:K23" si="4">SUM(C24:C33)</f>
        <v>471506.73</v>
      </c>
      <c r="D23" s="20">
        <f t="shared" si="4"/>
        <v>896672.59000000008</v>
      </c>
      <c r="E23" s="20">
        <f t="shared" si="4"/>
        <v>684253.84000000008</v>
      </c>
      <c r="F23" s="20">
        <f t="shared" si="4"/>
        <v>578550.03</v>
      </c>
      <c r="G23" s="20">
        <f t="shared" si="4"/>
        <v>558628.98</v>
      </c>
      <c r="H23" s="20">
        <f t="shared" si="4"/>
        <v>576869.09000000008</v>
      </c>
      <c r="I23" s="20">
        <f t="shared" si="4"/>
        <v>287849.92</v>
      </c>
      <c r="J23" s="20">
        <f t="shared" si="4"/>
        <v>2483245.73</v>
      </c>
      <c r="K23" s="21">
        <f t="shared" si="4"/>
        <v>2002239.4700000002</v>
      </c>
    </row>
    <row r="24" spans="1:14" ht="22.5" customHeight="1" thickBot="1" x14ac:dyDescent="0.3">
      <c r="A24" s="78" t="s">
        <v>182</v>
      </c>
      <c r="B24" s="20">
        <v>198000</v>
      </c>
      <c r="C24" s="20">
        <v>247200</v>
      </c>
      <c r="D24" s="20">
        <v>428400</v>
      </c>
      <c r="E24" s="20">
        <v>272400</v>
      </c>
      <c r="F24" s="20">
        <v>182400</v>
      </c>
      <c r="G24" s="20">
        <v>182400</v>
      </c>
      <c r="H24" s="20">
        <v>91200</v>
      </c>
      <c r="I24" s="20"/>
      <c r="J24" s="20">
        <f t="shared" si="1"/>
        <v>900000</v>
      </c>
      <c r="K24" s="198">
        <f t="shared" si="2"/>
        <v>702000</v>
      </c>
    </row>
    <row r="25" spans="1:14" ht="26.25" customHeight="1" thickBot="1" x14ac:dyDescent="0.3">
      <c r="A25" s="78" t="s">
        <v>183</v>
      </c>
      <c r="B25" s="20"/>
      <c r="C25" s="20"/>
      <c r="D25" s="20"/>
      <c r="E25" s="20"/>
      <c r="F25" s="20"/>
      <c r="G25" s="20"/>
      <c r="H25" s="20"/>
      <c r="I25" s="20"/>
      <c r="J25" s="20">
        <f t="shared" si="1"/>
        <v>0</v>
      </c>
      <c r="K25" s="198">
        <f t="shared" si="2"/>
        <v>0</v>
      </c>
    </row>
    <row r="26" spans="1:14" ht="20.25" customHeight="1" thickBot="1" x14ac:dyDescent="0.3">
      <c r="A26" s="78" t="s">
        <v>184</v>
      </c>
      <c r="B26" s="20"/>
      <c r="C26" s="20"/>
      <c r="D26" s="20"/>
      <c r="E26" s="20"/>
      <c r="F26" s="20"/>
      <c r="G26" s="20"/>
      <c r="H26" s="20"/>
      <c r="I26" s="20"/>
      <c r="J26" s="20">
        <f t="shared" si="1"/>
        <v>0</v>
      </c>
      <c r="K26" s="198">
        <f t="shared" si="2"/>
        <v>0</v>
      </c>
    </row>
    <row r="27" spans="1:14" ht="24" customHeight="1" thickBot="1" x14ac:dyDescent="0.3">
      <c r="A27" s="79" t="s">
        <v>179</v>
      </c>
      <c r="B27" s="20"/>
      <c r="C27" s="20"/>
      <c r="D27" s="20"/>
      <c r="E27" s="20"/>
      <c r="F27" s="20"/>
      <c r="G27" s="20"/>
      <c r="H27" s="20"/>
      <c r="I27" s="20"/>
      <c r="J27" s="20">
        <f t="shared" si="1"/>
        <v>0</v>
      </c>
      <c r="K27" s="198">
        <f t="shared" si="2"/>
        <v>0</v>
      </c>
    </row>
    <row r="28" spans="1:14" ht="28.5" customHeight="1" thickBot="1" x14ac:dyDescent="0.3">
      <c r="A28" s="78" t="s">
        <v>185</v>
      </c>
      <c r="B28" s="20"/>
      <c r="C28" s="20"/>
      <c r="D28" s="20"/>
      <c r="E28" s="20"/>
      <c r="F28" s="20"/>
      <c r="G28" s="20"/>
      <c r="H28" s="20"/>
      <c r="I28" s="20"/>
      <c r="J28" s="20">
        <f t="shared" si="1"/>
        <v>0</v>
      </c>
      <c r="K28" s="198">
        <f t="shared" si="2"/>
        <v>0</v>
      </c>
    </row>
    <row r="29" spans="1:14" ht="21.75" customHeight="1" thickBot="1" x14ac:dyDescent="0.3">
      <c r="A29" s="78" t="s">
        <v>186</v>
      </c>
      <c r="B29" s="20"/>
      <c r="C29" s="20"/>
      <c r="D29" s="20"/>
      <c r="E29" s="20"/>
      <c r="F29" s="20"/>
      <c r="G29" s="20"/>
      <c r="H29" s="20"/>
      <c r="I29" s="20"/>
      <c r="J29" s="20">
        <f t="shared" si="1"/>
        <v>0</v>
      </c>
      <c r="K29" s="198">
        <f t="shared" si="2"/>
        <v>0</v>
      </c>
    </row>
    <row r="30" spans="1:14" ht="54.75" customHeight="1" thickBot="1" x14ac:dyDescent="0.3">
      <c r="A30" s="89" t="s">
        <v>187</v>
      </c>
      <c r="B30" s="20">
        <v>35079</v>
      </c>
      <c r="C30" s="20">
        <v>36739</v>
      </c>
      <c r="D30" s="20">
        <v>72122.559999999998</v>
      </c>
      <c r="E30" s="20">
        <v>35383.56</v>
      </c>
      <c r="F30" s="20"/>
      <c r="G30" s="20"/>
      <c r="H30" s="20"/>
      <c r="I30" s="20"/>
      <c r="J30" s="20">
        <f t="shared" si="1"/>
        <v>107201.56</v>
      </c>
      <c r="K30" s="198">
        <f t="shared" si="2"/>
        <v>72122.559999999998</v>
      </c>
      <c r="M30" s="231"/>
    </row>
    <row r="31" spans="1:14" ht="24" customHeight="1" thickBot="1" x14ac:dyDescent="0.3">
      <c r="A31" s="78" t="s">
        <v>188</v>
      </c>
      <c r="B31" s="20"/>
      <c r="C31" s="20"/>
      <c r="D31" s="20"/>
      <c r="E31" s="20"/>
      <c r="F31" s="20"/>
      <c r="G31" s="20"/>
      <c r="H31" s="20"/>
      <c r="I31" s="20"/>
      <c r="J31" s="20">
        <f t="shared" si="1"/>
        <v>0</v>
      </c>
      <c r="K31" s="198">
        <f t="shared" si="2"/>
        <v>0</v>
      </c>
    </row>
    <row r="32" spans="1:14" ht="58.5" customHeight="1" thickBot="1" x14ac:dyDescent="0.3">
      <c r="A32" s="78" t="s">
        <v>697</v>
      </c>
      <c r="B32" s="20">
        <v>71962.48</v>
      </c>
      <c r="C32" s="20">
        <v>71962.48</v>
      </c>
      <c r="D32" s="20">
        <v>143924.96</v>
      </c>
      <c r="E32" s="20">
        <v>143924.96</v>
      </c>
      <c r="F32" s="20">
        <v>143924.96</v>
      </c>
      <c r="G32" s="20">
        <v>143924.96</v>
      </c>
      <c r="H32" s="20">
        <v>359812.4</v>
      </c>
      <c r="I32" s="20">
        <v>287849.92</v>
      </c>
      <c r="J32" s="20">
        <f t="shared" si="1"/>
        <v>719624.8</v>
      </c>
      <c r="K32" s="277">
        <f t="shared" si="2"/>
        <v>647662.32000000007</v>
      </c>
      <c r="N32" s="231"/>
    </row>
    <row r="33" spans="1:14" ht="44.25" customHeight="1" thickBot="1" x14ac:dyDescent="0.3">
      <c r="A33" s="78" t="s">
        <v>698</v>
      </c>
      <c r="B33" s="20">
        <v>126112.54</v>
      </c>
      <c r="C33" s="20">
        <v>115605.25</v>
      </c>
      <c r="D33" s="20">
        <v>252225.07</v>
      </c>
      <c r="E33" s="20">
        <v>232545.32</v>
      </c>
      <c r="F33" s="20">
        <v>252225.07</v>
      </c>
      <c r="G33" s="20">
        <v>232304.02</v>
      </c>
      <c r="H33" s="20">
        <v>125856.69</v>
      </c>
      <c r="I33" s="20"/>
      <c r="J33" s="20">
        <f t="shared" si="1"/>
        <v>756419.36999999988</v>
      </c>
      <c r="K33" s="198">
        <f t="shared" si="2"/>
        <v>580454.59</v>
      </c>
      <c r="N33" s="231"/>
    </row>
    <row r="34" spans="1:14" ht="30" customHeight="1" thickBot="1" x14ac:dyDescent="0.3">
      <c r="A34" s="74" t="s">
        <v>189</v>
      </c>
      <c r="B34" s="19">
        <f>B35+B36</f>
        <v>0</v>
      </c>
      <c r="C34" s="19">
        <f t="shared" ref="C34:K34" si="5">C35+C36</f>
        <v>0</v>
      </c>
      <c r="D34" s="19">
        <f t="shared" si="5"/>
        <v>0</v>
      </c>
      <c r="E34" s="19">
        <f t="shared" si="5"/>
        <v>0</v>
      </c>
      <c r="F34" s="19">
        <f t="shared" si="5"/>
        <v>0</v>
      </c>
      <c r="G34" s="19">
        <f t="shared" si="5"/>
        <v>0</v>
      </c>
      <c r="H34" s="19">
        <f t="shared" si="5"/>
        <v>0</v>
      </c>
      <c r="I34" s="19">
        <f t="shared" si="5"/>
        <v>0</v>
      </c>
      <c r="J34" s="19">
        <f t="shared" si="5"/>
        <v>0</v>
      </c>
      <c r="K34" s="22">
        <f t="shared" si="5"/>
        <v>0</v>
      </c>
    </row>
    <row r="35" spans="1:14" ht="28.5" customHeight="1" thickBot="1" x14ac:dyDescent="0.3">
      <c r="A35" s="78" t="s">
        <v>190</v>
      </c>
      <c r="B35" s="20"/>
      <c r="C35" s="20"/>
      <c r="D35" s="20"/>
      <c r="E35" s="20"/>
      <c r="F35" s="20"/>
      <c r="G35" s="20"/>
      <c r="H35" s="20"/>
      <c r="I35" s="20"/>
      <c r="J35" s="20">
        <f t="shared" si="1"/>
        <v>0</v>
      </c>
      <c r="K35" s="21">
        <f t="shared" si="2"/>
        <v>0</v>
      </c>
    </row>
    <row r="36" spans="1:14" ht="16.5" customHeight="1" thickBot="1" x14ac:dyDescent="0.3">
      <c r="A36" s="78" t="s">
        <v>124</v>
      </c>
      <c r="B36" s="20"/>
      <c r="C36" s="20"/>
      <c r="D36" s="20"/>
      <c r="E36" s="20"/>
      <c r="F36" s="20"/>
      <c r="G36" s="20"/>
      <c r="H36" s="20"/>
      <c r="I36" s="20"/>
      <c r="J36" s="20">
        <f t="shared" si="1"/>
        <v>0</v>
      </c>
      <c r="K36" s="21">
        <f t="shared" si="2"/>
        <v>0</v>
      </c>
    </row>
    <row r="37" spans="1:14" ht="24.75" customHeight="1" thickBot="1" x14ac:dyDescent="0.3">
      <c r="A37" s="71" t="s">
        <v>22</v>
      </c>
      <c r="B37" s="15">
        <f>B17+B20+B23+B34</f>
        <v>431154.01999999996</v>
      </c>
      <c r="C37" s="15">
        <f t="shared" ref="C37:K37" si="6">C17+C20+C23+C34</f>
        <v>471506.73</v>
      </c>
      <c r="D37" s="15">
        <f t="shared" si="6"/>
        <v>896672.59000000008</v>
      </c>
      <c r="E37" s="15">
        <f t="shared" si="6"/>
        <v>684253.84000000008</v>
      </c>
      <c r="F37" s="15">
        <f t="shared" si="6"/>
        <v>578550.03</v>
      </c>
      <c r="G37" s="15">
        <f t="shared" si="6"/>
        <v>558628.98</v>
      </c>
      <c r="H37" s="15">
        <f t="shared" si="6"/>
        <v>576869.09000000008</v>
      </c>
      <c r="I37" s="15">
        <f t="shared" si="6"/>
        <v>287849.92</v>
      </c>
      <c r="J37" s="15">
        <f t="shared" si="6"/>
        <v>2483245.73</v>
      </c>
      <c r="K37" s="29">
        <f t="shared" si="6"/>
        <v>2002239.4700000002</v>
      </c>
    </row>
  </sheetData>
  <mergeCells count="10">
    <mergeCell ref="A1:D1"/>
    <mergeCell ref="A3:I3"/>
    <mergeCell ref="B11:I11"/>
    <mergeCell ref="A11:A15"/>
    <mergeCell ref="J11:K14"/>
    <mergeCell ref="B12:C13"/>
    <mergeCell ref="D12:E13"/>
    <mergeCell ref="H12:I13"/>
    <mergeCell ref="F12:G13"/>
    <mergeCell ref="B14:I14"/>
  </mergeCells>
  <pageMargins left="0.70866141732283472" right="0.39370078740157483" top="0.74803149606299213" bottom="0.74803149606299213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27</vt:i4>
      </vt:variant>
      <vt:variant>
        <vt:lpstr>Zakresy nazwane</vt:lpstr>
      </vt:variant>
      <vt:variant>
        <vt:i4>19</vt:i4>
      </vt:variant>
    </vt:vector>
  </HeadingPairs>
  <TitlesOfParts>
    <vt:vector size="46" baseType="lpstr">
      <vt:lpstr>nota 1</vt:lpstr>
      <vt:lpstr>nota 2</vt:lpstr>
      <vt:lpstr>nota 3</vt:lpstr>
      <vt:lpstr>nota 4-7</vt:lpstr>
      <vt:lpstr>nota 8-9</vt:lpstr>
      <vt:lpstr>nota 10-12</vt:lpstr>
      <vt:lpstr>nota 13-14</vt:lpstr>
      <vt:lpstr>nota 15</vt:lpstr>
      <vt:lpstr>nota 16</vt:lpstr>
      <vt:lpstr>nota 17</vt:lpstr>
      <vt:lpstr>nota 18-19</vt:lpstr>
      <vt:lpstr>20-21</vt:lpstr>
      <vt:lpstr>nota 22-23</vt:lpstr>
      <vt:lpstr>nota 24-25</vt:lpstr>
      <vt:lpstr>nota 26-27</vt:lpstr>
      <vt:lpstr>nota 28-30</vt:lpstr>
      <vt:lpstr>nota 31</vt:lpstr>
      <vt:lpstr>nota 32-34</vt:lpstr>
      <vt:lpstr>nota 35-36</vt:lpstr>
      <vt:lpstr>nota 37-38</vt:lpstr>
      <vt:lpstr>nota 39-41</vt:lpstr>
      <vt:lpstr>nota 42-44</vt:lpstr>
      <vt:lpstr>nota 45</vt:lpstr>
      <vt:lpstr>8-9</vt:lpstr>
      <vt:lpstr>nota 46-47</vt:lpstr>
      <vt:lpstr>nota 48-49</vt:lpstr>
      <vt:lpstr>Arkusz1</vt:lpstr>
      <vt:lpstr>'20-21'!Obszar_wydruku</vt:lpstr>
      <vt:lpstr>'8-9'!Obszar_wydruku</vt:lpstr>
      <vt:lpstr>'nota 1'!Obszar_wydruku</vt:lpstr>
      <vt:lpstr>'nota 10-12'!Obszar_wydruku</vt:lpstr>
      <vt:lpstr>'nota 13-14'!Obszar_wydruku</vt:lpstr>
      <vt:lpstr>'nota 18-19'!Obszar_wydruku</vt:lpstr>
      <vt:lpstr>'nota 24-25'!Obszar_wydruku</vt:lpstr>
      <vt:lpstr>'nota 26-27'!Obszar_wydruku</vt:lpstr>
      <vt:lpstr>'nota 28-30'!Obszar_wydruku</vt:lpstr>
      <vt:lpstr>'nota 31'!Obszar_wydruku</vt:lpstr>
      <vt:lpstr>'nota 32-34'!Obszar_wydruku</vt:lpstr>
      <vt:lpstr>'nota 37-38'!Obszar_wydruku</vt:lpstr>
      <vt:lpstr>'nota 39-41'!Obszar_wydruku</vt:lpstr>
      <vt:lpstr>'nota 42-44'!Obszar_wydruku</vt:lpstr>
      <vt:lpstr>'nota 45'!Obszar_wydruku</vt:lpstr>
      <vt:lpstr>'nota 46-47'!Obszar_wydruku</vt:lpstr>
      <vt:lpstr>'nota 4-7'!Obszar_wydruku</vt:lpstr>
      <vt:lpstr>'nota 48-49'!Obszar_wydruku</vt:lpstr>
      <vt:lpstr>'nota 8-9'!Obszar_wydruku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2018-07-04T16:33:45Z</dcterms:modified>
</cp:coreProperties>
</file>